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COUGAR" sheetId="2" r:id="rId1"/>
    <sheet name="STORM" sheetId="3" r:id="rId2"/>
  </sheets>
  <definedNames>
    <definedName name="_xlnm._FilterDatabase" localSheetId="0" hidden="1">COUGAR!$B$1:$Q$76</definedName>
    <definedName name="_xlnm.Print_Titles" localSheetId="0">COUGAR!$1:$1</definedName>
  </definedNames>
  <calcPr calcId="152511" concurrentCalc="0"/>
</workbook>
</file>

<file path=xl/calcChain.xml><?xml version="1.0" encoding="utf-8"?>
<calcChain xmlns="http://schemas.openxmlformats.org/spreadsheetml/2006/main">
  <c r="P3" i="3" l="1"/>
  <c r="P4" i="3"/>
  <c r="P5" i="3"/>
  <c r="P6" i="3"/>
  <c r="P7" i="3"/>
  <c r="P8" i="3"/>
  <c r="P10" i="3"/>
  <c r="P11" i="3"/>
  <c r="P12" i="3"/>
  <c r="P13" i="3"/>
  <c r="P14" i="3"/>
  <c r="P15" i="3"/>
  <c r="P16" i="3"/>
  <c r="P17" i="3"/>
  <c r="P18" i="3"/>
  <c r="P19" i="3"/>
  <c r="F18" i="3"/>
  <c r="D18" i="3"/>
  <c r="F16" i="3"/>
  <c r="D16" i="3"/>
  <c r="D15" i="3"/>
  <c r="F14" i="3"/>
  <c r="D14" i="3"/>
  <c r="D13" i="3"/>
  <c r="F12" i="3"/>
  <c r="D12" i="3"/>
  <c r="F11" i="3"/>
  <c r="D11" i="3"/>
  <c r="D10" i="3"/>
  <c r="D9" i="3"/>
  <c r="F8" i="3"/>
  <c r="D8" i="3"/>
  <c r="F7" i="3"/>
  <c r="D7" i="3"/>
  <c r="F5" i="3"/>
  <c r="D5" i="3"/>
  <c r="F4" i="3"/>
  <c r="D4" i="3"/>
  <c r="F3" i="3"/>
  <c r="D3" i="3"/>
  <c r="P26" i="2"/>
  <c r="P27" i="2"/>
  <c r="P28" i="2"/>
  <c r="P29" i="2"/>
  <c r="P30" i="2"/>
  <c r="P31" i="2"/>
  <c r="P32" i="2"/>
  <c r="P33" i="2"/>
  <c r="P51" i="2"/>
  <c r="P52" i="2"/>
  <c r="P54" i="2"/>
  <c r="P55" i="2"/>
  <c r="P56" i="2"/>
  <c r="P57" i="2"/>
  <c r="P58" i="2"/>
  <c r="P59" i="2"/>
  <c r="P60" i="2"/>
  <c r="P61" i="2"/>
  <c r="P63" i="2"/>
  <c r="P64" i="2"/>
  <c r="P65" i="2"/>
  <c r="P66" i="2"/>
  <c r="P68" i="2"/>
  <c r="P69" i="2"/>
  <c r="P70" i="2"/>
  <c r="P71" i="2"/>
  <c r="P72" i="2"/>
  <c r="P74" i="2"/>
  <c r="P75" i="2"/>
  <c r="P41" i="2"/>
  <c r="P42" i="2"/>
  <c r="P44" i="2"/>
  <c r="P45" i="2"/>
  <c r="P46" i="2"/>
  <c r="P47" i="2"/>
  <c r="P38" i="2"/>
  <c r="P4" i="2"/>
  <c r="P5" i="2"/>
  <c r="P25" i="2"/>
  <c r="P8" i="2"/>
  <c r="P10" i="2"/>
  <c r="P12" i="2"/>
  <c r="P13" i="2"/>
  <c r="P15" i="2"/>
  <c r="P16" i="2"/>
  <c r="P17" i="2"/>
  <c r="P19" i="2"/>
  <c r="P20" i="2"/>
  <c r="P21" i="2"/>
  <c r="P76" i="2"/>
  <c r="P34" i="2"/>
  <c r="P22" i="2"/>
  <c r="P48" i="2"/>
  <c r="P81" i="2"/>
  <c r="P85" i="2"/>
  <c r="D33" i="2"/>
  <c r="D32" i="2"/>
  <c r="D31" i="2"/>
  <c r="D72" i="2"/>
  <c r="D71" i="2"/>
  <c r="D70" i="2"/>
  <c r="D69" i="2"/>
  <c r="D68" i="2"/>
  <c r="D66" i="2"/>
  <c r="D65" i="2"/>
  <c r="D64" i="2"/>
  <c r="D63" i="2"/>
  <c r="D75" i="2"/>
  <c r="D74" i="2"/>
  <c r="D61" i="2"/>
  <c r="D60" i="2"/>
  <c r="D59" i="2"/>
  <c r="D58" i="2"/>
  <c r="D57" i="2"/>
  <c r="D56" i="2"/>
  <c r="D55" i="2"/>
  <c r="D54" i="2"/>
  <c r="D52" i="2"/>
  <c r="D51" i="2"/>
  <c r="D42" i="2"/>
  <c r="D41" i="2"/>
  <c r="D47" i="2"/>
  <c r="D46" i="2"/>
  <c r="D45" i="2"/>
  <c r="D44" i="2"/>
  <c r="D38" i="2"/>
  <c r="D29" i="2"/>
  <c r="D20" i="2"/>
  <c r="D19" i="2"/>
  <c r="D27" i="2"/>
  <c r="D17" i="2"/>
  <c r="D16" i="2"/>
  <c r="D15" i="2"/>
  <c r="D13" i="2"/>
  <c r="D12" i="2"/>
  <c r="D8" i="2"/>
  <c r="D25" i="2"/>
</calcChain>
</file>

<file path=xl/sharedStrings.xml><?xml version="1.0" encoding="utf-8"?>
<sst xmlns="http://schemas.openxmlformats.org/spreadsheetml/2006/main" count="180" uniqueCount="93">
  <si>
    <t>Product</t>
  </si>
  <si>
    <t>Color</t>
  </si>
  <si>
    <t>MSRP</t>
  </si>
  <si>
    <t>Black</t>
  </si>
  <si>
    <t>Butternut</t>
  </si>
  <si>
    <t>White</t>
  </si>
  <si>
    <t>Almond</t>
  </si>
  <si>
    <t>Ice</t>
  </si>
  <si>
    <t>Black All Over</t>
  </si>
  <si>
    <t>Dove</t>
  </si>
  <si>
    <t>Denim</t>
  </si>
  <si>
    <t>Ash Blue</t>
  </si>
  <si>
    <t>Black/White</t>
  </si>
  <si>
    <t>Oyster</t>
  </si>
  <si>
    <t>Camel</t>
  </si>
  <si>
    <t>DAX</t>
  </si>
  <si>
    <t>Tobacco</t>
  </si>
  <si>
    <t>Zinc</t>
  </si>
  <si>
    <t>Coral</t>
  </si>
  <si>
    <t>Jade</t>
  </si>
  <si>
    <t>Blush</t>
  </si>
  <si>
    <t>Silver Metallic</t>
  </si>
  <si>
    <t>LEEZA</t>
  </si>
  <si>
    <t>ORIGINAL 39068</t>
  </si>
  <si>
    <t>PIKNIK</t>
  </si>
  <si>
    <t>POOL PARTY</t>
  </si>
  <si>
    <t>Berry-Merlot</t>
  </si>
  <si>
    <t>Lavender</t>
  </si>
  <si>
    <t>Rose Metallic</t>
  </si>
  <si>
    <t>Vanilla-Dove</t>
  </si>
  <si>
    <t>PRATO</t>
  </si>
  <si>
    <t>RAVE</t>
  </si>
  <si>
    <t>RAZZLE</t>
  </si>
  <si>
    <t>White/Black</t>
  </si>
  <si>
    <t>SAVANT</t>
  </si>
  <si>
    <t>Loden</t>
  </si>
  <si>
    <t>SOPRATO</t>
  </si>
  <si>
    <t>Caramel</t>
  </si>
  <si>
    <t>SPRAY</t>
  </si>
  <si>
    <t>Sandstone</t>
  </si>
  <si>
    <t>ULTIMA</t>
  </si>
  <si>
    <t>Pearl</t>
  </si>
  <si>
    <t>UNION</t>
  </si>
  <si>
    <t>VANETTA</t>
  </si>
  <si>
    <t>VERONA</t>
  </si>
  <si>
    <t>WARRIOR</t>
  </si>
  <si>
    <t>Ice/Mushroom</t>
  </si>
  <si>
    <t>Sku</t>
  </si>
  <si>
    <t>Total Quantity</t>
  </si>
  <si>
    <t>Image</t>
  </si>
  <si>
    <t>COUGAR FALL/ WINTER 2024 USA</t>
  </si>
  <si>
    <t>COUGAR SANDALS</t>
  </si>
  <si>
    <t>COUGAR CASUAL SHOES</t>
  </si>
  <si>
    <t>COUGAR FALL/ WINTER</t>
  </si>
  <si>
    <t>COUGAR ASSORTED HASH</t>
  </si>
  <si>
    <t>ASSORTED STYLES</t>
  </si>
  <si>
    <t>TOTAL PAIRS COUGAR</t>
  </si>
  <si>
    <t>TOTAL PAIRS STORM</t>
  </si>
  <si>
    <t>GRAND TOTAL</t>
  </si>
  <si>
    <t>APEX</t>
  </si>
  <si>
    <t xml:space="preserve"> </t>
  </si>
  <si>
    <t>STAFFORD</t>
  </si>
  <si>
    <t>Product Type</t>
  </si>
  <si>
    <t>Category</t>
  </si>
  <si>
    <t>Description</t>
  </si>
  <si>
    <t>Product Group</t>
  </si>
  <si>
    <t>STORM FALL/ WINTER USA</t>
  </si>
  <si>
    <t>CABIN</t>
  </si>
  <si>
    <t>Charcoal</t>
  </si>
  <si>
    <t>1 - Winter</t>
  </si>
  <si>
    <t>Fall 2020</t>
  </si>
  <si>
    <t>Womens Storm</t>
  </si>
  <si>
    <t>CABIN-B</t>
  </si>
  <si>
    <t>Charcoal/Gold</t>
  </si>
  <si>
    <t>Fall 2022</t>
  </si>
  <si>
    <t>CABIN-W</t>
  </si>
  <si>
    <t>CABOT</t>
  </si>
  <si>
    <t xml:space="preserve">Black </t>
  </si>
  <si>
    <t>COZY</t>
  </si>
  <si>
    <t>Fall 2024</t>
  </si>
  <si>
    <t>Black/Taupe</t>
  </si>
  <si>
    <t>Dk Olive/taupe</t>
  </si>
  <si>
    <t>CAMDEN</t>
  </si>
  <si>
    <t>CREEK</t>
  </si>
  <si>
    <t>Red Check Plaid</t>
  </si>
  <si>
    <t xml:space="preserve">CREEK </t>
  </si>
  <si>
    <t>ASST</t>
  </si>
  <si>
    <t>CREEK QUILT</t>
  </si>
  <si>
    <t>CARLISLE</t>
  </si>
  <si>
    <t>asst</t>
  </si>
  <si>
    <t>FAXE</t>
  </si>
  <si>
    <t>CARSON</t>
  </si>
  <si>
    <t>FLORO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</si>
</sst>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6">
    <font>
      <sz val="11"/>
      <name val="Aptos Narrow"/>
    </font>
    <font>
      <sz val="11"/>
      <name val="Aptos Narrow"/>
      <family val="2"/>
    </font>
    <font>
      <b/>
      <sz val="11"/>
      <name val="Aptos Narrow"/>
      <family val="2"/>
    </font>
    <font>
      <b/>
      <sz val="16"/>
      <name val="Aptos Narrow"/>
      <family val="2"/>
    </font>
    <font>
      <sz val="11"/>
      <name val="Aptos Narrow"/>
      <family val="2"/>
    </font>
    <font>
      <b/>
      <sz val="14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1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4" fontId="2" fillId="0" borderId="0" xfId="1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/>
    </xf>
    <xf numFmtId="0" fontId="4" fillId="0" borderId="0" xfId="0" applyFont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0" xfId="0" applyFont="1" applyAlignment="1">
      <alignment horizontal="center"/>
    </xf>
    <xf numFmtId="3" fontId="5" fillId="0" borderId="4" xfId="0" applyNumberFormat="1" applyFont="1" applyBorder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3" fontId="5" fillId="0" borderId="1" xfId="0" applyNumberFormat="1" applyFont="1" applyBorder="1" applyAlignment="1">
      <alignment horizontal="center"/>
    </xf>
    <xf numFmtId="164" fontId="2" fillId="0" borderId="2" xfId="1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8.jpeg"/><Relationship Id="rId5" Type="http://schemas.openxmlformats.org/officeDocument/2006/relationships/image" Target="../media/image47.jpeg"/><Relationship Id="rId10" Type="http://schemas.openxmlformats.org/officeDocument/2006/relationships/image" Target="../media/image52.emf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37</xdr:row>
      <xdr:rowOff>95250</xdr:rowOff>
    </xdr:from>
    <xdr:to>
      <xdr:col>0</xdr:col>
      <xdr:colOff>1076325</xdr:colOff>
      <xdr:row>38</xdr:row>
      <xdr:rowOff>142875</xdr:rowOff>
    </xdr:to>
    <xdr:pic>
      <xdr:nvPicPr>
        <xdr:cNvPr id="2049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14220825"/>
          <a:ext cx="666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581025</xdr:colOff>
      <xdr:row>7</xdr:row>
      <xdr:rowOff>114300</xdr:rowOff>
    </xdr:from>
    <xdr:to>
      <xdr:col>0</xdr:col>
      <xdr:colOff>1095375</xdr:colOff>
      <xdr:row>8</xdr:row>
      <xdr:rowOff>114300</xdr:rowOff>
    </xdr:to>
    <xdr:pic>
      <xdr:nvPicPr>
        <xdr:cNvPr id="205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1025" y="2895600"/>
          <a:ext cx="5143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11</xdr:row>
      <xdr:rowOff>200025</xdr:rowOff>
    </xdr:from>
    <xdr:to>
      <xdr:col>0</xdr:col>
      <xdr:colOff>647700</xdr:colOff>
      <xdr:row>12</xdr:row>
      <xdr:rowOff>266700</xdr:rowOff>
    </xdr:to>
    <xdr:pic>
      <xdr:nvPicPr>
        <xdr:cNvPr id="205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400" y="4657725"/>
          <a:ext cx="4953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695325</xdr:colOff>
      <xdr:row>11</xdr:row>
      <xdr:rowOff>209550</xdr:rowOff>
    </xdr:from>
    <xdr:to>
      <xdr:col>0</xdr:col>
      <xdr:colOff>1152525</xdr:colOff>
      <xdr:row>12</xdr:row>
      <xdr:rowOff>276225</xdr:rowOff>
    </xdr:to>
    <xdr:pic>
      <xdr:nvPicPr>
        <xdr:cNvPr id="205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5325" y="4667250"/>
          <a:ext cx="457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14</xdr:row>
      <xdr:rowOff>219075</xdr:rowOff>
    </xdr:from>
    <xdr:to>
      <xdr:col>0</xdr:col>
      <xdr:colOff>695325</xdr:colOff>
      <xdr:row>15</xdr:row>
      <xdr:rowOff>285750</xdr:rowOff>
    </xdr:to>
    <xdr:pic>
      <xdr:nvPicPr>
        <xdr:cNvPr id="205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5934075"/>
          <a:ext cx="609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723900</xdr:colOff>
      <xdr:row>14</xdr:row>
      <xdr:rowOff>200025</xdr:rowOff>
    </xdr:from>
    <xdr:to>
      <xdr:col>0</xdr:col>
      <xdr:colOff>1238250</xdr:colOff>
      <xdr:row>15</xdr:row>
      <xdr:rowOff>266700</xdr:rowOff>
    </xdr:to>
    <xdr:pic>
      <xdr:nvPicPr>
        <xdr:cNvPr id="205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3900" y="5915025"/>
          <a:ext cx="5143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15</xdr:row>
      <xdr:rowOff>276225</xdr:rowOff>
    </xdr:from>
    <xdr:to>
      <xdr:col>0</xdr:col>
      <xdr:colOff>1000125</xdr:colOff>
      <xdr:row>16</xdr:row>
      <xdr:rowOff>333375</xdr:rowOff>
    </xdr:to>
    <xdr:pic>
      <xdr:nvPicPr>
        <xdr:cNvPr id="205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8625" y="6410325"/>
          <a:ext cx="5715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18</xdr:row>
      <xdr:rowOff>171450</xdr:rowOff>
    </xdr:from>
    <xdr:to>
      <xdr:col>0</xdr:col>
      <xdr:colOff>704850</xdr:colOff>
      <xdr:row>19</xdr:row>
      <xdr:rowOff>361950</xdr:rowOff>
    </xdr:to>
    <xdr:pic>
      <xdr:nvPicPr>
        <xdr:cNvPr id="205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4300" y="7562850"/>
          <a:ext cx="5905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638175</xdr:colOff>
      <xdr:row>18</xdr:row>
      <xdr:rowOff>180975</xdr:rowOff>
    </xdr:from>
    <xdr:to>
      <xdr:col>0</xdr:col>
      <xdr:colOff>1238250</xdr:colOff>
      <xdr:row>19</xdr:row>
      <xdr:rowOff>371475</xdr:rowOff>
    </xdr:to>
    <xdr:pic>
      <xdr:nvPicPr>
        <xdr:cNvPr id="205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38175" y="7572375"/>
          <a:ext cx="6000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24</xdr:row>
      <xdr:rowOff>47625</xdr:rowOff>
    </xdr:from>
    <xdr:to>
      <xdr:col>0</xdr:col>
      <xdr:colOff>1009650</xdr:colOff>
      <xdr:row>25</xdr:row>
      <xdr:rowOff>95250</xdr:rowOff>
    </xdr:to>
    <xdr:pic>
      <xdr:nvPicPr>
        <xdr:cNvPr id="2058" name="Picture 4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2425" y="9420225"/>
          <a:ext cx="6572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25</xdr:row>
      <xdr:rowOff>285750</xdr:rowOff>
    </xdr:from>
    <xdr:to>
      <xdr:col>0</xdr:col>
      <xdr:colOff>1095375</xdr:colOff>
      <xdr:row>27</xdr:row>
      <xdr:rowOff>104775</xdr:rowOff>
    </xdr:to>
    <xdr:pic>
      <xdr:nvPicPr>
        <xdr:cNvPr id="205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3904" t="20132" r="19244" b="9679"/>
        <a:stretch>
          <a:fillRect/>
        </a:stretch>
      </xdr:blipFill>
      <xdr:spPr bwMode="auto">
        <a:xfrm>
          <a:off x="466725" y="10077450"/>
          <a:ext cx="6286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28</xdr:row>
      <xdr:rowOff>0</xdr:rowOff>
    </xdr:from>
    <xdr:to>
      <xdr:col>0</xdr:col>
      <xdr:colOff>1162050</xdr:colOff>
      <xdr:row>29</xdr:row>
      <xdr:rowOff>161925</xdr:rowOff>
    </xdr:to>
    <xdr:pic>
      <xdr:nvPicPr>
        <xdr:cNvPr id="2060" name="Picture 4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5300" y="11049000"/>
          <a:ext cx="666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30</xdr:row>
      <xdr:rowOff>38100</xdr:rowOff>
    </xdr:from>
    <xdr:to>
      <xdr:col>0</xdr:col>
      <xdr:colOff>1104900</xdr:colOff>
      <xdr:row>30</xdr:row>
      <xdr:rowOff>390525</xdr:rowOff>
    </xdr:to>
    <xdr:pic>
      <xdr:nvPicPr>
        <xdr:cNvPr id="2061" name="Picture 4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8125" y="11925300"/>
          <a:ext cx="8667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</xdr:row>
      <xdr:rowOff>19050</xdr:rowOff>
    </xdr:from>
    <xdr:to>
      <xdr:col>0</xdr:col>
      <xdr:colOff>1123950</xdr:colOff>
      <xdr:row>32</xdr:row>
      <xdr:rowOff>0</xdr:rowOff>
    </xdr:to>
    <xdr:pic>
      <xdr:nvPicPr>
        <xdr:cNvPr id="2062" name="Picture 4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0" y="12325350"/>
          <a:ext cx="9334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</xdr:row>
      <xdr:rowOff>38100</xdr:rowOff>
    </xdr:from>
    <xdr:to>
      <xdr:col>0</xdr:col>
      <xdr:colOff>1123950</xdr:colOff>
      <xdr:row>33</xdr:row>
      <xdr:rowOff>19050</xdr:rowOff>
    </xdr:to>
    <xdr:pic>
      <xdr:nvPicPr>
        <xdr:cNvPr id="2063" name="Picture 4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0500" y="12763500"/>
          <a:ext cx="9334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41</xdr:row>
      <xdr:rowOff>19050</xdr:rowOff>
    </xdr:from>
    <xdr:to>
      <xdr:col>0</xdr:col>
      <xdr:colOff>1066800</xdr:colOff>
      <xdr:row>41</xdr:row>
      <xdr:rowOff>409575</xdr:rowOff>
    </xdr:to>
    <xdr:pic>
      <xdr:nvPicPr>
        <xdr:cNvPr id="2064" name="Picture 6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9550" y="15821025"/>
          <a:ext cx="857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40</xdr:row>
      <xdr:rowOff>0</xdr:rowOff>
    </xdr:from>
    <xdr:to>
      <xdr:col>0</xdr:col>
      <xdr:colOff>1057275</xdr:colOff>
      <xdr:row>40</xdr:row>
      <xdr:rowOff>409575</xdr:rowOff>
    </xdr:to>
    <xdr:pic>
      <xdr:nvPicPr>
        <xdr:cNvPr id="2065" name="Picture 6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9550" y="15382875"/>
          <a:ext cx="8477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43</xdr:row>
      <xdr:rowOff>180975</xdr:rowOff>
    </xdr:from>
    <xdr:to>
      <xdr:col>0</xdr:col>
      <xdr:colOff>847725</xdr:colOff>
      <xdr:row>44</xdr:row>
      <xdr:rowOff>200025</xdr:rowOff>
    </xdr:to>
    <xdr:pic>
      <xdr:nvPicPr>
        <xdr:cNvPr id="2066" name="Picture 6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5725" y="16821150"/>
          <a:ext cx="7620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857250</xdr:colOff>
      <xdr:row>43</xdr:row>
      <xdr:rowOff>228600</xdr:rowOff>
    </xdr:from>
    <xdr:to>
      <xdr:col>1</xdr:col>
      <xdr:colOff>0</xdr:colOff>
      <xdr:row>44</xdr:row>
      <xdr:rowOff>219075</xdr:rowOff>
    </xdr:to>
    <xdr:pic>
      <xdr:nvPicPr>
        <xdr:cNvPr id="2067" name="Picture 6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7250" y="16868775"/>
          <a:ext cx="781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45</xdr:row>
      <xdr:rowOff>19050</xdr:rowOff>
    </xdr:from>
    <xdr:to>
      <xdr:col>0</xdr:col>
      <xdr:colOff>781050</xdr:colOff>
      <xdr:row>46</xdr:row>
      <xdr:rowOff>9525</xdr:rowOff>
    </xdr:to>
    <xdr:pic>
      <xdr:nvPicPr>
        <xdr:cNvPr id="2068" name="Picture 6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675" y="17497425"/>
          <a:ext cx="7143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45</xdr:row>
      <xdr:rowOff>9525</xdr:rowOff>
    </xdr:from>
    <xdr:to>
      <xdr:col>1</xdr:col>
      <xdr:colOff>0</xdr:colOff>
      <xdr:row>46</xdr:row>
      <xdr:rowOff>19050</xdr:rowOff>
    </xdr:to>
    <xdr:pic>
      <xdr:nvPicPr>
        <xdr:cNvPr id="2069" name="Picture 6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90575" y="17487900"/>
          <a:ext cx="8477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53</xdr:row>
      <xdr:rowOff>104775</xdr:rowOff>
    </xdr:from>
    <xdr:to>
      <xdr:col>0</xdr:col>
      <xdr:colOff>1076325</xdr:colOff>
      <xdr:row>53</xdr:row>
      <xdr:rowOff>400050</xdr:rowOff>
    </xdr:to>
    <xdr:pic>
      <xdr:nvPicPr>
        <xdr:cNvPr id="2070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61950" y="20402550"/>
          <a:ext cx="714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54</xdr:row>
      <xdr:rowOff>95250</xdr:rowOff>
    </xdr:from>
    <xdr:to>
      <xdr:col>0</xdr:col>
      <xdr:colOff>1047750</xdr:colOff>
      <xdr:row>54</xdr:row>
      <xdr:rowOff>409575</xdr:rowOff>
    </xdr:to>
    <xdr:pic>
      <xdr:nvPicPr>
        <xdr:cNvPr id="2071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1000" y="20812125"/>
          <a:ext cx="6667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55</xdr:row>
      <xdr:rowOff>28575</xdr:rowOff>
    </xdr:from>
    <xdr:to>
      <xdr:col>0</xdr:col>
      <xdr:colOff>1143000</xdr:colOff>
      <xdr:row>55</xdr:row>
      <xdr:rowOff>304800</xdr:rowOff>
    </xdr:to>
    <xdr:pic>
      <xdr:nvPicPr>
        <xdr:cNvPr id="2072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8625" y="21164550"/>
          <a:ext cx="714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56</xdr:row>
      <xdr:rowOff>66675</xdr:rowOff>
    </xdr:from>
    <xdr:to>
      <xdr:col>0</xdr:col>
      <xdr:colOff>1171575</xdr:colOff>
      <xdr:row>56</xdr:row>
      <xdr:rowOff>361950</xdr:rowOff>
    </xdr:to>
    <xdr:pic>
      <xdr:nvPicPr>
        <xdr:cNvPr id="2073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04825" y="21621750"/>
          <a:ext cx="6667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57</xdr:row>
      <xdr:rowOff>76200</xdr:rowOff>
    </xdr:from>
    <xdr:to>
      <xdr:col>0</xdr:col>
      <xdr:colOff>1190625</xdr:colOff>
      <xdr:row>57</xdr:row>
      <xdr:rowOff>381000</xdr:rowOff>
    </xdr:to>
    <xdr:pic>
      <xdr:nvPicPr>
        <xdr:cNvPr id="2074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0" y="22050375"/>
          <a:ext cx="7143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58</xdr:row>
      <xdr:rowOff>95250</xdr:rowOff>
    </xdr:from>
    <xdr:to>
      <xdr:col>0</xdr:col>
      <xdr:colOff>1209675</xdr:colOff>
      <xdr:row>58</xdr:row>
      <xdr:rowOff>361950</xdr:rowOff>
    </xdr:to>
    <xdr:pic>
      <xdr:nvPicPr>
        <xdr:cNvPr id="2075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42925" y="22488525"/>
          <a:ext cx="666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59</xdr:row>
      <xdr:rowOff>85725</xdr:rowOff>
    </xdr:from>
    <xdr:to>
      <xdr:col>0</xdr:col>
      <xdr:colOff>1181100</xdr:colOff>
      <xdr:row>59</xdr:row>
      <xdr:rowOff>352425</xdr:rowOff>
    </xdr:to>
    <xdr:pic>
      <xdr:nvPicPr>
        <xdr:cNvPr id="2076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66725" y="22898100"/>
          <a:ext cx="714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60</xdr:row>
      <xdr:rowOff>123825</xdr:rowOff>
    </xdr:from>
    <xdr:to>
      <xdr:col>0</xdr:col>
      <xdr:colOff>1133475</xdr:colOff>
      <xdr:row>60</xdr:row>
      <xdr:rowOff>400050</xdr:rowOff>
    </xdr:to>
    <xdr:pic>
      <xdr:nvPicPr>
        <xdr:cNvPr id="2077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66725" y="23355300"/>
          <a:ext cx="666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62</xdr:row>
      <xdr:rowOff>47625</xdr:rowOff>
    </xdr:from>
    <xdr:to>
      <xdr:col>0</xdr:col>
      <xdr:colOff>1162050</xdr:colOff>
      <xdr:row>62</xdr:row>
      <xdr:rowOff>361950</xdr:rowOff>
    </xdr:to>
    <xdr:pic>
      <xdr:nvPicPr>
        <xdr:cNvPr id="2078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47675" y="24117300"/>
          <a:ext cx="7143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64</xdr:row>
      <xdr:rowOff>85725</xdr:rowOff>
    </xdr:from>
    <xdr:to>
      <xdr:col>0</xdr:col>
      <xdr:colOff>1085850</xdr:colOff>
      <xdr:row>64</xdr:row>
      <xdr:rowOff>400050</xdr:rowOff>
    </xdr:to>
    <xdr:pic>
      <xdr:nvPicPr>
        <xdr:cNvPr id="2079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71475" y="24993600"/>
          <a:ext cx="7143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65</xdr:row>
      <xdr:rowOff>66675</xdr:rowOff>
    </xdr:from>
    <xdr:to>
      <xdr:col>0</xdr:col>
      <xdr:colOff>1085850</xdr:colOff>
      <xdr:row>65</xdr:row>
      <xdr:rowOff>371475</xdr:rowOff>
    </xdr:to>
    <xdr:pic>
      <xdr:nvPicPr>
        <xdr:cNvPr id="20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71475" y="25393650"/>
          <a:ext cx="7143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67</xdr:row>
      <xdr:rowOff>19050</xdr:rowOff>
    </xdr:from>
    <xdr:to>
      <xdr:col>0</xdr:col>
      <xdr:colOff>1076325</xdr:colOff>
      <xdr:row>67</xdr:row>
      <xdr:rowOff>371475</xdr:rowOff>
    </xdr:to>
    <xdr:pic>
      <xdr:nvPicPr>
        <xdr:cNvPr id="2081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61950" y="26184225"/>
          <a:ext cx="7143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68</xdr:row>
      <xdr:rowOff>38100</xdr:rowOff>
    </xdr:from>
    <xdr:to>
      <xdr:col>0</xdr:col>
      <xdr:colOff>1066800</xdr:colOff>
      <xdr:row>68</xdr:row>
      <xdr:rowOff>390525</xdr:rowOff>
    </xdr:to>
    <xdr:pic>
      <xdr:nvPicPr>
        <xdr:cNvPr id="2082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00050" y="26622375"/>
          <a:ext cx="6667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69</xdr:row>
      <xdr:rowOff>28575</xdr:rowOff>
    </xdr:from>
    <xdr:to>
      <xdr:col>0</xdr:col>
      <xdr:colOff>1114425</xdr:colOff>
      <xdr:row>69</xdr:row>
      <xdr:rowOff>361950</xdr:rowOff>
    </xdr:to>
    <xdr:pic>
      <xdr:nvPicPr>
        <xdr:cNvPr id="2083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09575" y="27031950"/>
          <a:ext cx="704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70</xdr:row>
      <xdr:rowOff>38100</xdr:rowOff>
    </xdr:from>
    <xdr:to>
      <xdr:col>0</xdr:col>
      <xdr:colOff>1057275</xdr:colOff>
      <xdr:row>70</xdr:row>
      <xdr:rowOff>381000</xdr:rowOff>
    </xdr:to>
    <xdr:pic>
      <xdr:nvPicPr>
        <xdr:cNvPr id="2084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90525" y="27460575"/>
          <a:ext cx="6667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71</xdr:row>
      <xdr:rowOff>66675</xdr:rowOff>
    </xdr:from>
    <xdr:to>
      <xdr:col>0</xdr:col>
      <xdr:colOff>1047750</xdr:colOff>
      <xdr:row>71</xdr:row>
      <xdr:rowOff>409575</xdr:rowOff>
    </xdr:to>
    <xdr:pic>
      <xdr:nvPicPr>
        <xdr:cNvPr id="2085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3375" y="27908250"/>
          <a:ext cx="7143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51</xdr:row>
      <xdr:rowOff>9525</xdr:rowOff>
    </xdr:from>
    <xdr:to>
      <xdr:col>0</xdr:col>
      <xdr:colOff>1190625</xdr:colOff>
      <xdr:row>51</xdr:row>
      <xdr:rowOff>400050</xdr:rowOff>
    </xdr:to>
    <xdr:pic>
      <xdr:nvPicPr>
        <xdr:cNvPr id="2086" name="Picture 103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23850" y="19469100"/>
          <a:ext cx="8667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50</xdr:row>
      <xdr:rowOff>9525</xdr:rowOff>
    </xdr:from>
    <xdr:to>
      <xdr:col>0</xdr:col>
      <xdr:colOff>1190625</xdr:colOff>
      <xdr:row>50</xdr:row>
      <xdr:rowOff>390525</xdr:rowOff>
    </xdr:to>
    <xdr:pic>
      <xdr:nvPicPr>
        <xdr:cNvPr id="2087" name="Picture 104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04800" y="19050000"/>
          <a:ext cx="885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63</xdr:row>
      <xdr:rowOff>38100</xdr:rowOff>
    </xdr:from>
    <xdr:to>
      <xdr:col>0</xdr:col>
      <xdr:colOff>1162050</xdr:colOff>
      <xdr:row>63</xdr:row>
      <xdr:rowOff>390525</xdr:rowOff>
    </xdr:to>
    <xdr:pic>
      <xdr:nvPicPr>
        <xdr:cNvPr id="2088" name="Picture 105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04800" y="24526875"/>
          <a:ext cx="8572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74</xdr:row>
      <xdr:rowOff>47625</xdr:rowOff>
    </xdr:from>
    <xdr:to>
      <xdr:col>0</xdr:col>
      <xdr:colOff>1219200</xdr:colOff>
      <xdr:row>74</xdr:row>
      <xdr:rowOff>409575</xdr:rowOff>
    </xdr:to>
    <xdr:pic>
      <xdr:nvPicPr>
        <xdr:cNvPr id="2089" name="Picture 106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57175" y="29146500"/>
          <a:ext cx="9620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73</xdr:row>
      <xdr:rowOff>0</xdr:rowOff>
    </xdr:from>
    <xdr:to>
      <xdr:col>0</xdr:col>
      <xdr:colOff>1209675</xdr:colOff>
      <xdr:row>73</xdr:row>
      <xdr:rowOff>371475</xdr:rowOff>
    </xdr:to>
    <xdr:pic>
      <xdr:nvPicPr>
        <xdr:cNvPr id="2090" name="Picture 107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85750" y="28679775"/>
          <a:ext cx="923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285750</xdr:rowOff>
    </xdr:from>
    <xdr:to>
      <xdr:col>0</xdr:col>
      <xdr:colOff>1085850</xdr:colOff>
      <xdr:row>4</xdr:row>
      <xdr:rowOff>171450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400" y="130492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</xdr:row>
      <xdr:rowOff>295275</xdr:rowOff>
    </xdr:from>
    <xdr:to>
      <xdr:col>0</xdr:col>
      <xdr:colOff>657225</xdr:colOff>
      <xdr:row>5</xdr:row>
      <xdr:rowOff>142875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990725"/>
          <a:ext cx="609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</xdr:row>
      <xdr:rowOff>123825</xdr:rowOff>
    </xdr:from>
    <xdr:to>
      <xdr:col>0</xdr:col>
      <xdr:colOff>552450</xdr:colOff>
      <xdr:row>3</xdr:row>
      <xdr:rowOff>219075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" y="590550"/>
          <a:ext cx="5334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11</xdr:row>
      <xdr:rowOff>66675</xdr:rowOff>
    </xdr:from>
    <xdr:to>
      <xdr:col>0</xdr:col>
      <xdr:colOff>1238250</xdr:colOff>
      <xdr:row>12</xdr:row>
      <xdr:rowOff>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5800" y="600075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10</xdr:row>
      <xdr:rowOff>114300</xdr:rowOff>
    </xdr:from>
    <xdr:to>
      <xdr:col>0</xdr:col>
      <xdr:colOff>581025</xdr:colOff>
      <xdr:row>11</xdr:row>
      <xdr:rowOff>285750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5505450"/>
          <a:ext cx="495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15</xdr:row>
      <xdr:rowOff>333375</xdr:rowOff>
    </xdr:from>
    <xdr:to>
      <xdr:col>0</xdr:col>
      <xdr:colOff>1009650</xdr:colOff>
      <xdr:row>15</xdr:row>
      <xdr:rowOff>1009650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7650" y="8601075"/>
          <a:ext cx="762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17</xdr:row>
      <xdr:rowOff>171450</xdr:rowOff>
    </xdr:from>
    <xdr:to>
      <xdr:col>0</xdr:col>
      <xdr:colOff>1009650</xdr:colOff>
      <xdr:row>17</xdr:row>
      <xdr:rowOff>895350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71475" y="9848850"/>
          <a:ext cx="6381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12</xdr:row>
      <xdr:rowOff>476250</xdr:rowOff>
    </xdr:from>
    <xdr:to>
      <xdr:col>0</xdr:col>
      <xdr:colOff>819150</xdr:colOff>
      <xdr:row>14</xdr:row>
      <xdr:rowOff>9525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6700" y="7038975"/>
          <a:ext cx="552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</xdr:row>
      <xdr:rowOff>323850</xdr:rowOff>
    </xdr:from>
    <xdr:to>
      <xdr:col>0</xdr:col>
      <xdr:colOff>647700</xdr:colOff>
      <xdr:row>7</xdr:row>
      <xdr:rowOff>295275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200" y="346710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7</xdr:row>
      <xdr:rowOff>409575</xdr:rowOff>
    </xdr:from>
    <xdr:to>
      <xdr:col>0</xdr:col>
      <xdr:colOff>1076325</xdr:colOff>
      <xdr:row>9</xdr:row>
      <xdr:rowOff>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8625" y="4171950"/>
          <a:ext cx="647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86"/>
  <sheetViews>
    <sheetView tabSelected="1" zoomScale="75" zoomScaleNormal="75" workbookViewId="0">
      <pane ySplit="1" topLeftCell="A2" activePane="bottomLeft" state="frozen"/>
      <selection pane="bottomLeft" activeCell="B87" sqref="B87"/>
    </sheetView>
  </sheetViews>
  <sheetFormatPr defaultColWidth="8.75" defaultRowHeight="14.25"/>
  <cols>
    <col min="1" max="1" width="21.5" customWidth="1"/>
    <col min="2" max="2" width="20" bestFit="1" customWidth="1"/>
    <col min="3" max="3" width="17.25" customWidth="1"/>
    <col min="4" max="4" width="22.25" customWidth="1"/>
    <col min="5" max="15" width="5.75" customWidth="1"/>
    <col min="16" max="16" width="15.5" style="4" customWidth="1"/>
    <col min="17" max="17" width="15.5" style="1" customWidth="1"/>
  </cols>
  <sheetData>
    <row r="1" spans="1:17" s="6" customFormat="1" ht="46.15" customHeight="1" thickBot="1">
      <c r="A1" s="7" t="s">
        <v>49</v>
      </c>
      <c r="B1" s="7" t="s">
        <v>0</v>
      </c>
      <c r="C1" s="7" t="s">
        <v>1</v>
      </c>
      <c r="D1" s="7" t="s">
        <v>47</v>
      </c>
      <c r="E1" s="7">
        <v>6</v>
      </c>
      <c r="F1" s="7">
        <v>6.5</v>
      </c>
      <c r="G1" s="7">
        <v>7</v>
      </c>
      <c r="H1" s="7">
        <v>7.5</v>
      </c>
      <c r="I1" s="7">
        <v>8</v>
      </c>
      <c r="J1" s="7">
        <v>8.5</v>
      </c>
      <c r="K1" s="7">
        <v>9</v>
      </c>
      <c r="L1" s="7">
        <v>9.5</v>
      </c>
      <c r="M1" s="7">
        <v>10</v>
      </c>
      <c r="N1" s="7">
        <v>11</v>
      </c>
      <c r="O1" s="7">
        <v>12</v>
      </c>
      <c r="P1" s="7" t="s">
        <v>48</v>
      </c>
      <c r="Q1" s="8" t="s">
        <v>2</v>
      </c>
    </row>
    <row r="2" spans="1:17" s="2" customFormat="1" ht="21" thickBot="1">
      <c r="A2" s="19" t="s">
        <v>50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s="2" customFormat="1" ht="2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 ht="33" customHeight="1">
      <c r="B4" t="s">
        <v>59</v>
      </c>
      <c r="C4" t="s">
        <v>3</v>
      </c>
      <c r="I4">
        <v>1</v>
      </c>
      <c r="K4">
        <v>1</v>
      </c>
      <c r="P4" s="3">
        <f t="shared" ref="P4:P21" si="0">SUM(E4:O4)</f>
        <v>2</v>
      </c>
    </row>
    <row r="5" spans="1:17" ht="33" customHeight="1">
      <c r="B5" t="s">
        <v>59</v>
      </c>
      <c r="C5" t="s">
        <v>4</v>
      </c>
      <c r="G5">
        <v>24</v>
      </c>
      <c r="P5" s="3">
        <f t="shared" si="0"/>
        <v>24</v>
      </c>
    </row>
    <row r="6" spans="1:17" ht="33" customHeight="1">
      <c r="P6" s="3"/>
    </row>
    <row r="7" spans="1:17" ht="33" customHeight="1">
      <c r="P7" s="3"/>
    </row>
    <row r="8" spans="1:17" ht="33" customHeight="1">
      <c r="B8" t="s">
        <v>23</v>
      </c>
      <c r="C8" t="s">
        <v>3</v>
      </c>
      <c r="D8" t="str">
        <f>CONCATENATE(B8," - ",C8)</f>
        <v>ORIGINAL 39068 - Black</v>
      </c>
      <c r="E8">
        <v>40</v>
      </c>
      <c r="G8">
        <v>92</v>
      </c>
      <c r="I8">
        <v>105</v>
      </c>
      <c r="K8">
        <v>108</v>
      </c>
      <c r="M8">
        <v>47</v>
      </c>
      <c r="N8">
        <v>16</v>
      </c>
      <c r="P8" s="3">
        <f t="shared" si="0"/>
        <v>408</v>
      </c>
      <c r="Q8" s="1">
        <v>220</v>
      </c>
    </row>
    <row r="9" spans="1:17" ht="33" customHeight="1">
      <c r="P9" s="3"/>
    </row>
    <row r="10" spans="1:17" ht="33" customHeight="1">
      <c r="B10" t="s">
        <v>61</v>
      </c>
      <c r="C10" t="s">
        <v>3</v>
      </c>
      <c r="E10">
        <v>2</v>
      </c>
      <c r="G10">
        <v>3</v>
      </c>
      <c r="I10">
        <v>4</v>
      </c>
      <c r="K10">
        <v>5</v>
      </c>
      <c r="M10">
        <v>2</v>
      </c>
      <c r="N10">
        <v>1</v>
      </c>
      <c r="P10" s="3">
        <f t="shared" si="0"/>
        <v>17</v>
      </c>
      <c r="Q10" s="1">
        <v>180</v>
      </c>
    </row>
    <row r="11" spans="1:17" ht="33" customHeight="1">
      <c r="P11" s="3"/>
    </row>
    <row r="12" spans="1:17" ht="33" customHeight="1">
      <c r="B12" t="s">
        <v>40</v>
      </c>
      <c r="C12" t="s">
        <v>3</v>
      </c>
      <c r="D12" t="str">
        <f>CONCATENATE(B12," - ",C12)</f>
        <v>ULTIMA - Black</v>
      </c>
      <c r="E12">
        <v>41</v>
      </c>
      <c r="G12">
        <v>85</v>
      </c>
      <c r="I12">
        <v>120</v>
      </c>
      <c r="K12">
        <v>100</v>
      </c>
      <c r="M12">
        <v>43</v>
      </c>
      <c r="N12">
        <v>21</v>
      </c>
      <c r="O12">
        <v>10</v>
      </c>
      <c r="P12" s="3">
        <f t="shared" si="0"/>
        <v>420</v>
      </c>
      <c r="Q12" s="1">
        <v>200</v>
      </c>
    </row>
    <row r="13" spans="1:17" ht="33" customHeight="1">
      <c r="B13" t="s">
        <v>40</v>
      </c>
      <c r="C13" t="s">
        <v>41</v>
      </c>
      <c r="D13" t="str">
        <f>CONCATENATE(B13," - ",C13)</f>
        <v>ULTIMA - Pearl</v>
      </c>
      <c r="E13">
        <v>40</v>
      </c>
      <c r="G13">
        <v>85</v>
      </c>
      <c r="I13">
        <v>118</v>
      </c>
      <c r="K13">
        <v>101</v>
      </c>
      <c r="M13">
        <v>45</v>
      </c>
      <c r="N13">
        <v>24</v>
      </c>
      <c r="O13">
        <v>11</v>
      </c>
      <c r="P13" s="3">
        <f t="shared" si="0"/>
        <v>424</v>
      </c>
      <c r="Q13" s="1">
        <v>200</v>
      </c>
    </row>
    <row r="14" spans="1:17" ht="33" customHeight="1">
      <c r="P14" s="3"/>
    </row>
    <row r="15" spans="1:17" ht="33" customHeight="1">
      <c r="B15" t="s">
        <v>42</v>
      </c>
      <c r="C15" t="s">
        <v>6</v>
      </c>
      <c r="D15" t="str">
        <f>CONCATENATE(B15," - ",C15)</f>
        <v>UNION - Almond</v>
      </c>
      <c r="E15">
        <v>32</v>
      </c>
      <c r="G15">
        <v>58</v>
      </c>
      <c r="I15">
        <v>83</v>
      </c>
      <c r="K15">
        <v>77</v>
      </c>
      <c r="M15">
        <v>28</v>
      </c>
      <c r="N15">
        <v>10</v>
      </c>
      <c r="O15">
        <v>8</v>
      </c>
      <c r="P15" s="3">
        <f t="shared" si="0"/>
        <v>296</v>
      </c>
      <c r="Q15" s="1">
        <v>275</v>
      </c>
    </row>
    <row r="16" spans="1:17" ht="33" customHeight="1">
      <c r="B16" t="s">
        <v>42</v>
      </c>
      <c r="C16" t="s">
        <v>3</v>
      </c>
      <c r="D16" t="str">
        <f>CONCATENATE(B16," - ",C16)</f>
        <v>UNION - Black</v>
      </c>
      <c r="E16">
        <v>54</v>
      </c>
      <c r="G16">
        <v>99</v>
      </c>
      <c r="I16">
        <v>149</v>
      </c>
      <c r="K16">
        <v>134</v>
      </c>
      <c r="M16">
        <v>59</v>
      </c>
      <c r="N16">
        <v>26</v>
      </c>
      <c r="O16">
        <v>9</v>
      </c>
      <c r="P16" s="3">
        <f t="shared" si="0"/>
        <v>530</v>
      </c>
      <c r="Q16" s="1">
        <v>275</v>
      </c>
    </row>
    <row r="17" spans="1:17" ht="33" customHeight="1">
      <c r="B17" t="s">
        <v>42</v>
      </c>
      <c r="C17" t="s">
        <v>10</v>
      </c>
      <c r="D17" t="str">
        <f>CONCATENATE(B17," - ",C17)</f>
        <v>UNION - Denim</v>
      </c>
      <c r="E17">
        <v>45</v>
      </c>
      <c r="G17">
        <v>81</v>
      </c>
      <c r="I17">
        <v>109</v>
      </c>
      <c r="K17">
        <v>97</v>
      </c>
      <c r="M17">
        <v>49</v>
      </c>
      <c r="N17">
        <v>17</v>
      </c>
      <c r="O17">
        <v>10</v>
      </c>
      <c r="P17" s="3">
        <f t="shared" si="0"/>
        <v>408</v>
      </c>
      <c r="Q17" s="1">
        <v>275</v>
      </c>
    </row>
    <row r="18" spans="1:17" ht="33" customHeight="1">
      <c r="P18" s="3"/>
    </row>
    <row r="19" spans="1:17" ht="33" customHeight="1">
      <c r="B19" t="s">
        <v>44</v>
      </c>
      <c r="C19" t="s">
        <v>3</v>
      </c>
      <c r="D19" t="str">
        <f>CONCATENATE(B19," - ",C19)</f>
        <v>VERONA - Black</v>
      </c>
      <c r="E19">
        <v>13</v>
      </c>
      <c r="G19">
        <v>56</v>
      </c>
      <c r="I19">
        <v>28</v>
      </c>
      <c r="K19">
        <v>55</v>
      </c>
      <c r="M19">
        <v>7</v>
      </c>
      <c r="P19" s="3">
        <f t="shared" si="0"/>
        <v>159</v>
      </c>
      <c r="Q19" s="1">
        <v>225</v>
      </c>
    </row>
    <row r="20" spans="1:17" ht="33" customHeight="1">
      <c r="B20" t="s">
        <v>44</v>
      </c>
      <c r="C20" t="s">
        <v>35</v>
      </c>
      <c r="D20" t="str">
        <f>CONCATENATE(B20," - ",C20)</f>
        <v>VERONA - Loden</v>
      </c>
      <c r="E20">
        <v>18</v>
      </c>
      <c r="G20">
        <v>33</v>
      </c>
      <c r="I20">
        <v>9</v>
      </c>
      <c r="K20">
        <v>18</v>
      </c>
      <c r="M20">
        <v>2</v>
      </c>
      <c r="P20" s="3">
        <f t="shared" si="0"/>
        <v>80</v>
      </c>
      <c r="Q20" s="1">
        <v>225</v>
      </c>
    </row>
    <row r="21" spans="1:17" ht="33" customHeight="1" thickBot="1">
      <c r="P21" s="3">
        <f t="shared" si="0"/>
        <v>0</v>
      </c>
    </row>
    <row r="22" spans="1:17" ht="15.75" thickBot="1">
      <c r="P22" s="9">
        <f>SUM(P4:P21)</f>
        <v>2768</v>
      </c>
    </row>
    <row r="23" spans="1:17" s="2" customFormat="1" ht="21" thickBot="1">
      <c r="A23" s="19" t="s">
        <v>53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s="2" customFormat="1" ht="2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</row>
    <row r="25" spans="1:17" ht="33" customHeight="1">
      <c r="B25" t="s">
        <v>15</v>
      </c>
      <c r="C25" t="s">
        <v>16</v>
      </c>
      <c r="D25" t="str">
        <f>CONCATENATE(B25," - ",C25)</f>
        <v>DAX - Tobacco</v>
      </c>
      <c r="E25">
        <v>64</v>
      </c>
      <c r="F25" t="s">
        <v>60</v>
      </c>
      <c r="G25">
        <v>84</v>
      </c>
      <c r="H25" t="s">
        <v>60</v>
      </c>
      <c r="I25">
        <v>198</v>
      </c>
      <c r="J25" t="s">
        <v>60</v>
      </c>
      <c r="K25">
        <v>190</v>
      </c>
      <c r="M25">
        <v>81</v>
      </c>
      <c r="N25">
        <v>23</v>
      </c>
      <c r="P25" s="3">
        <f>SUM(E25:O25)</f>
        <v>640</v>
      </c>
      <c r="Q25" s="1">
        <v>140</v>
      </c>
    </row>
    <row r="26" spans="1:17" ht="33" customHeight="1">
      <c r="P26" s="3">
        <f t="shared" ref="P26:P33" si="1">SUM(E26:O26)</f>
        <v>0</v>
      </c>
    </row>
    <row r="27" spans="1:17" ht="33" customHeight="1">
      <c r="B27" t="s">
        <v>43</v>
      </c>
      <c r="C27" t="s">
        <v>16</v>
      </c>
      <c r="D27" t="str">
        <f>CONCATENATE(B27," - ",C27)</f>
        <v>VANETTA - Tobacco</v>
      </c>
      <c r="E27">
        <v>18</v>
      </c>
      <c r="G27">
        <v>40</v>
      </c>
      <c r="I27">
        <v>80</v>
      </c>
      <c r="K27">
        <v>31</v>
      </c>
      <c r="M27">
        <v>44</v>
      </c>
      <c r="N27">
        <v>23</v>
      </c>
      <c r="P27" s="3">
        <f t="shared" si="1"/>
        <v>236</v>
      </c>
      <c r="Q27" s="1">
        <v>170</v>
      </c>
    </row>
    <row r="28" spans="1:17" ht="33" customHeight="1">
      <c r="P28" s="3">
        <f t="shared" si="1"/>
        <v>0</v>
      </c>
    </row>
    <row r="29" spans="1:17" ht="33" customHeight="1">
      <c r="B29" t="s">
        <v>45</v>
      </c>
      <c r="C29" t="s">
        <v>46</v>
      </c>
      <c r="D29" t="str">
        <f>CONCATENATE(B29," - ",C29)</f>
        <v>WARRIOR - Ice/Mushroom</v>
      </c>
      <c r="E29">
        <v>7</v>
      </c>
      <c r="G29">
        <v>28</v>
      </c>
      <c r="I29">
        <v>1</v>
      </c>
      <c r="P29" s="3">
        <f t="shared" si="1"/>
        <v>36</v>
      </c>
      <c r="Q29" s="1">
        <v>295</v>
      </c>
    </row>
    <row r="30" spans="1:17" ht="33" customHeight="1">
      <c r="P30" s="3">
        <f t="shared" si="1"/>
        <v>0</v>
      </c>
    </row>
    <row r="31" spans="1:17" ht="33" customHeight="1">
      <c r="B31" t="s">
        <v>22</v>
      </c>
      <c r="C31" t="s">
        <v>11</v>
      </c>
      <c r="D31" t="str">
        <f>CONCATENATE(B31," - ",C31)</f>
        <v>LEEZA - Ash Blue</v>
      </c>
      <c r="E31">
        <v>25</v>
      </c>
      <c r="G31">
        <v>33</v>
      </c>
      <c r="I31">
        <v>1</v>
      </c>
      <c r="K31">
        <v>2</v>
      </c>
      <c r="P31" s="3">
        <f t="shared" si="1"/>
        <v>61</v>
      </c>
      <c r="Q31" s="1">
        <v>80</v>
      </c>
    </row>
    <row r="32" spans="1:17" ht="33" customHeight="1">
      <c r="B32" t="s">
        <v>22</v>
      </c>
      <c r="C32" t="s">
        <v>3</v>
      </c>
      <c r="D32" t="str">
        <f>CONCATENATE(B32," - ",C32)</f>
        <v>LEEZA - Black</v>
      </c>
      <c r="E32">
        <v>27</v>
      </c>
      <c r="G32">
        <v>46</v>
      </c>
      <c r="I32">
        <v>14</v>
      </c>
      <c r="P32" s="3">
        <f t="shared" si="1"/>
        <v>87</v>
      </c>
      <c r="Q32" s="1">
        <v>80</v>
      </c>
    </row>
    <row r="33" spans="1:17" ht="33" customHeight="1" thickBot="1">
      <c r="B33" t="s">
        <v>22</v>
      </c>
      <c r="C33" t="s">
        <v>14</v>
      </c>
      <c r="D33" t="str">
        <f>CONCATENATE(B33," - ",C33)</f>
        <v>LEEZA - Camel</v>
      </c>
      <c r="E33">
        <v>24</v>
      </c>
      <c r="G33">
        <v>35</v>
      </c>
      <c r="K33">
        <v>1</v>
      </c>
      <c r="P33" s="3">
        <f t="shared" si="1"/>
        <v>60</v>
      </c>
      <c r="Q33" s="1">
        <v>80</v>
      </c>
    </row>
    <row r="34" spans="1:17" ht="15.75" thickBot="1">
      <c r="P34" s="9">
        <f>SUM(P25:P33)</f>
        <v>1120</v>
      </c>
    </row>
    <row r="35" spans="1:17" s="2" customFormat="1" ht="21" thickBot="1">
      <c r="A35" s="19" t="s">
        <v>52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</row>
    <row r="36" spans="1:17" s="2" customFormat="1" ht="2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</row>
    <row r="37" spans="1:17" s="2" customFormat="1" ht="20.2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</row>
    <row r="38" spans="1:17" ht="33" customHeight="1">
      <c r="B38" t="s">
        <v>34</v>
      </c>
      <c r="C38" t="s">
        <v>35</v>
      </c>
      <c r="D38" t="str">
        <f>CONCATENATE(B38," - ",C38)</f>
        <v>SAVANT - Loden</v>
      </c>
      <c r="G38">
        <v>1</v>
      </c>
      <c r="I38">
        <v>1</v>
      </c>
      <c r="K38">
        <v>2</v>
      </c>
      <c r="M38">
        <v>1</v>
      </c>
      <c r="P38" s="3">
        <f>SUM(E38:O38)</f>
        <v>5</v>
      </c>
      <c r="Q38" s="1">
        <v>175</v>
      </c>
    </row>
    <row r="39" spans="1:17" ht="33" customHeight="1">
      <c r="P39" s="3"/>
    </row>
    <row r="40" spans="1:17" ht="33" customHeight="1">
      <c r="P40" s="3"/>
    </row>
    <row r="41" spans="1:17" ht="33" customHeight="1">
      <c r="B41" t="s">
        <v>32</v>
      </c>
      <c r="C41" t="s">
        <v>33</v>
      </c>
      <c r="D41" t="str">
        <f t="shared" ref="D41:D47" si="2">CONCATENATE(B41," - ",C41)</f>
        <v>RAZZLE - White/Black</v>
      </c>
      <c r="E41">
        <v>9</v>
      </c>
      <c r="F41">
        <v>4</v>
      </c>
      <c r="G41">
        <v>41</v>
      </c>
      <c r="H41">
        <v>49</v>
      </c>
      <c r="I41">
        <v>41</v>
      </c>
      <c r="J41">
        <v>36</v>
      </c>
      <c r="K41">
        <v>16</v>
      </c>
      <c r="L41">
        <v>17</v>
      </c>
      <c r="M41">
        <v>3</v>
      </c>
      <c r="N41">
        <v>6</v>
      </c>
      <c r="P41" s="3">
        <f t="shared" ref="P41:P47" si="3">SUM(E41:O41)</f>
        <v>222</v>
      </c>
      <c r="Q41" s="1">
        <v>120</v>
      </c>
    </row>
    <row r="42" spans="1:17" ht="33" customHeight="1">
      <c r="B42" t="s">
        <v>32</v>
      </c>
      <c r="C42" t="s">
        <v>17</v>
      </c>
      <c r="D42" t="str">
        <f t="shared" si="2"/>
        <v>RAZZLE - Zinc</v>
      </c>
      <c r="E42">
        <v>22</v>
      </c>
      <c r="F42">
        <v>17</v>
      </c>
      <c r="G42">
        <v>61</v>
      </c>
      <c r="H42">
        <v>65</v>
      </c>
      <c r="I42">
        <v>72</v>
      </c>
      <c r="J42">
        <v>55</v>
      </c>
      <c r="K42">
        <v>52</v>
      </c>
      <c r="L42">
        <v>29</v>
      </c>
      <c r="M42">
        <v>26</v>
      </c>
      <c r="N42">
        <v>15</v>
      </c>
      <c r="P42" s="3">
        <f t="shared" si="3"/>
        <v>414</v>
      </c>
      <c r="Q42" s="1">
        <v>120</v>
      </c>
    </row>
    <row r="43" spans="1:17" ht="33" customHeight="1">
      <c r="P43" s="3"/>
    </row>
    <row r="44" spans="1:17" ht="33" customHeight="1">
      <c r="B44" t="s">
        <v>31</v>
      </c>
      <c r="C44" t="s">
        <v>3</v>
      </c>
      <c r="D44" t="str">
        <f t="shared" si="2"/>
        <v>RAVE - Black</v>
      </c>
      <c r="E44">
        <v>9</v>
      </c>
      <c r="G44">
        <v>36</v>
      </c>
      <c r="H44">
        <v>44</v>
      </c>
      <c r="I44">
        <v>38</v>
      </c>
      <c r="J44">
        <v>36</v>
      </c>
      <c r="K44">
        <v>12</v>
      </c>
      <c r="L44">
        <v>14</v>
      </c>
      <c r="M44">
        <v>1</v>
      </c>
      <c r="P44" s="3">
        <f t="shared" si="3"/>
        <v>190</v>
      </c>
      <c r="Q44" s="1">
        <v>110</v>
      </c>
    </row>
    <row r="45" spans="1:17" ht="33" customHeight="1">
      <c r="B45" t="s">
        <v>31</v>
      </c>
      <c r="C45" t="s">
        <v>12</v>
      </c>
      <c r="D45" t="str">
        <f t="shared" si="2"/>
        <v>RAVE - Black/White</v>
      </c>
      <c r="E45">
        <v>12</v>
      </c>
      <c r="F45">
        <v>12</v>
      </c>
      <c r="G45">
        <v>49</v>
      </c>
      <c r="H45">
        <v>76</v>
      </c>
      <c r="I45">
        <v>75</v>
      </c>
      <c r="J45">
        <v>60</v>
      </c>
      <c r="K45">
        <v>54</v>
      </c>
      <c r="L45">
        <v>27</v>
      </c>
      <c r="M45">
        <v>6</v>
      </c>
      <c r="N45">
        <v>11</v>
      </c>
      <c r="P45" s="3">
        <f t="shared" si="3"/>
        <v>382</v>
      </c>
      <c r="Q45" s="1">
        <v>110</v>
      </c>
    </row>
    <row r="46" spans="1:17" ht="33" customHeight="1">
      <c r="B46" t="s">
        <v>31</v>
      </c>
      <c r="C46" t="s">
        <v>7</v>
      </c>
      <c r="D46" t="str">
        <f t="shared" si="2"/>
        <v>RAVE - Ice</v>
      </c>
      <c r="E46">
        <v>15</v>
      </c>
      <c r="F46">
        <v>7</v>
      </c>
      <c r="G46">
        <v>56</v>
      </c>
      <c r="H46">
        <v>54</v>
      </c>
      <c r="I46">
        <v>62</v>
      </c>
      <c r="J46">
        <v>46</v>
      </c>
      <c r="K46">
        <v>40</v>
      </c>
      <c r="L46">
        <v>24</v>
      </c>
      <c r="M46">
        <v>14</v>
      </c>
      <c r="N46">
        <v>12</v>
      </c>
      <c r="P46" s="3">
        <f t="shared" si="3"/>
        <v>330</v>
      </c>
      <c r="Q46" s="1">
        <v>110</v>
      </c>
    </row>
    <row r="47" spans="1:17" ht="33" customHeight="1" thickBot="1">
      <c r="B47" t="s">
        <v>31</v>
      </c>
      <c r="C47" t="s">
        <v>17</v>
      </c>
      <c r="D47" t="str">
        <f t="shared" si="2"/>
        <v>RAVE - Zinc</v>
      </c>
      <c r="E47">
        <v>7</v>
      </c>
      <c r="F47">
        <v>0</v>
      </c>
      <c r="G47">
        <v>44</v>
      </c>
      <c r="H47">
        <v>55</v>
      </c>
      <c r="I47">
        <v>51</v>
      </c>
      <c r="J47">
        <v>44</v>
      </c>
      <c r="K47">
        <v>38</v>
      </c>
      <c r="L47">
        <v>24</v>
      </c>
      <c r="M47">
        <v>17</v>
      </c>
      <c r="N47">
        <v>3</v>
      </c>
      <c r="P47" s="3">
        <f t="shared" si="3"/>
        <v>283</v>
      </c>
      <c r="Q47" s="1">
        <v>110</v>
      </c>
    </row>
    <row r="48" spans="1:17" ht="15.75" thickBot="1">
      <c r="P48" s="9">
        <f>SUM(P38:P47)</f>
        <v>1826</v>
      </c>
    </row>
    <row r="49" spans="1:17" s="2" customFormat="1" ht="21" thickBot="1">
      <c r="A49" s="19" t="s">
        <v>51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</row>
    <row r="50" spans="1:17" s="2" customFormat="1" ht="2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</row>
    <row r="51" spans="1:17" ht="33" customHeight="1">
      <c r="B51" t="s">
        <v>24</v>
      </c>
      <c r="C51" t="s">
        <v>3</v>
      </c>
      <c r="D51" t="str">
        <f>CONCATENATE(B51," - ",C51)</f>
        <v>PIKNIK - Black</v>
      </c>
      <c r="E51">
        <v>27</v>
      </c>
      <c r="G51">
        <v>66</v>
      </c>
      <c r="I51">
        <v>57</v>
      </c>
      <c r="K51">
        <v>59</v>
      </c>
      <c r="M51">
        <v>38</v>
      </c>
      <c r="N51">
        <v>13</v>
      </c>
      <c r="P51" s="3">
        <f t="shared" ref="P51:P75" si="4">SUM(E51:O51)</f>
        <v>260</v>
      </c>
      <c r="Q51" s="1">
        <v>60</v>
      </c>
    </row>
    <row r="52" spans="1:17" ht="33" customHeight="1">
      <c r="B52" t="s">
        <v>24</v>
      </c>
      <c r="C52" t="s">
        <v>9</v>
      </c>
      <c r="D52" t="str">
        <f>CONCATENATE(B52," - ",C52)</f>
        <v>PIKNIK - Dove</v>
      </c>
      <c r="E52">
        <v>1</v>
      </c>
      <c r="G52">
        <v>38</v>
      </c>
      <c r="I52">
        <v>2</v>
      </c>
      <c r="K52">
        <v>20</v>
      </c>
      <c r="M52">
        <v>19</v>
      </c>
      <c r="N52">
        <v>11</v>
      </c>
      <c r="P52" s="3">
        <f t="shared" si="4"/>
        <v>91</v>
      </c>
      <c r="Q52" s="1">
        <v>60</v>
      </c>
    </row>
    <row r="53" spans="1:17" ht="33" customHeight="1">
      <c r="P53" s="3"/>
    </row>
    <row r="54" spans="1:17" ht="33" customHeight="1">
      <c r="B54" t="s">
        <v>25</v>
      </c>
      <c r="C54" t="s">
        <v>26</v>
      </c>
      <c r="D54" t="str">
        <f t="shared" ref="D54:D61" si="5">CONCATENATE(B54," - ",C54)</f>
        <v>POOL PARTY - Berry-Merlot</v>
      </c>
      <c r="E54">
        <v>43</v>
      </c>
      <c r="G54">
        <v>63</v>
      </c>
      <c r="I54">
        <v>80</v>
      </c>
      <c r="K54">
        <v>91</v>
      </c>
      <c r="M54">
        <v>45</v>
      </c>
      <c r="N54">
        <v>30</v>
      </c>
      <c r="P54" s="3">
        <f t="shared" si="4"/>
        <v>352</v>
      </c>
      <c r="Q54" s="1">
        <v>60</v>
      </c>
    </row>
    <row r="55" spans="1:17" ht="33" customHeight="1">
      <c r="B55" t="s">
        <v>25</v>
      </c>
      <c r="C55" t="s">
        <v>8</v>
      </c>
      <c r="D55" t="str">
        <f t="shared" si="5"/>
        <v>POOL PARTY - Black All Over</v>
      </c>
      <c r="E55">
        <v>40</v>
      </c>
      <c r="G55">
        <v>100</v>
      </c>
      <c r="I55">
        <v>112</v>
      </c>
      <c r="K55">
        <v>143</v>
      </c>
      <c r="M55">
        <v>51</v>
      </c>
      <c r="N55">
        <v>24</v>
      </c>
      <c r="P55" s="3">
        <f t="shared" si="4"/>
        <v>470</v>
      </c>
      <c r="Q55" s="1">
        <v>60</v>
      </c>
    </row>
    <row r="56" spans="1:17" ht="33" customHeight="1">
      <c r="B56" t="s">
        <v>25</v>
      </c>
      <c r="C56" t="s">
        <v>18</v>
      </c>
      <c r="D56" t="str">
        <f t="shared" si="5"/>
        <v>POOL PARTY - Coral</v>
      </c>
      <c r="E56">
        <v>28</v>
      </c>
      <c r="G56">
        <v>52</v>
      </c>
      <c r="I56">
        <v>61</v>
      </c>
      <c r="K56">
        <v>64</v>
      </c>
      <c r="M56">
        <v>37</v>
      </c>
      <c r="N56">
        <v>16</v>
      </c>
      <c r="P56" s="3">
        <f t="shared" si="4"/>
        <v>258</v>
      </c>
      <c r="Q56" s="1">
        <v>60</v>
      </c>
    </row>
    <row r="57" spans="1:17" ht="33" customHeight="1">
      <c r="B57" t="s">
        <v>25</v>
      </c>
      <c r="C57" t="s">
        <v>9</v>
      </c>
      <c r="D57" t="str">
        <f t="shared" si="5"/>
        <v>POOL PARTY - Dove</v>
      </c>
      <c r="E57">
        <v>18</v>
      </c>
      <c r="G57">
        <v>70</v>
      </c>
      <c r="I57">
        <v>76</v>
      </c>
      <c r="K57">
        <v>114</v>
      </c>
      <c r="M57">
        <v>65</v>
      </c>
      <c r="N57">
        <v>38</v>
      </c>
      <c r="P57" s="3">
        <f t="shared" si="4"/>
        <v>381</v>
      </c>
      <c r="Q57" s="1">
        <v>60</v>
      </c>
    </row>
    <row r="58" spans="1:17" ht="33" customHeight="1">
      <c r="B58" t="s">
        <v>25</v>
      </c>
      <c r="C58" t="s">
        <v>27</v>
      </c>
      <c r="D58" t="str">
        <f t="shared" si="5"/>
        <v>POOL PARTY - Lavender</v>
      </c>
      <c r="E58">
        <v>58</v>
      </c>
      <c r="G58">
        <v>82</v>
      </c>
      <c r="I58">
        <v>100</v>
      </c>
      <c r="K58">
        <v>97</v>
      </c>
      <c r="M58">
        <v>67</v>
      </c>
      <c r="N58">
        <v>27</v>
      </c>
      <c r="P58" s="3">
        <f t="shared" si="4"/>
        <v>431</v>
      </c>
      <c r="Q58" s="1">
        <v>60</v>
      </c>
    </row>
    <row r="59" spans="1:17" ht="33" customHeight="1">
      <c r="B59" t="s">
        <v>25</v>
      </c>
      <c r="C59" t="s">
        <v>28</v>
      </c>
      <c r="D59" t="str">
        <f t="shared" si="5"/>
        <v>POOL PARTY - Rose Metallic</v>
      </c>
      <c r="E59">
        <v>11</v>
      </c>
      <c r="G59">
        <v>34</v>
      </c>
      <c r="I59">
        <v>48</v>
      </c>
      <c r="K59">
        <v>55</v>
      </c>
      <c r="M59">
        <v>21</v>
      </c>
      <c r="N59">
        <v>16</v>
      </c>
      <c r="P59" s="3">
        <f t="shared" si="4"/>
        <v>185</v>
      </c>
      <c r="Q59" s="1">
        <v>60</v>
      </c>
    </row>
    <row r="60" spans="1:17" ht="33" customHeight="1">
      <c r="B60" t="s">
        <v>25</v>
      </c>
      <c r="C60" t="s">
        <v>21</v>
      </c>
      <c r="D60" t="str">
        <f t="shared" si="5"/>
        <v>POOL PARTY - Silver Metallic</v>
      </c>
      <c r="E60">
        <v>23</v>
      </c>
      <c r="G60">
        <v>92</v>
      </c>
      <c r="I60">
        <v>96</v>
      </c>
      <c r="K60">
        <v>109</v>
      </c>
      <c r="M60">
        <v>45</v>
      </c>
      <c r="N60">
        <v>23</v>
      </c>
      <c r="P60" s="3">
        <f t="shared" si="4"/>
        <v>388</v>
      </c>
      <c r="Q60" s="1">
        <v>60</v>
      </c>
    </row>
    <row r="61" spans="1:17" ht="33" customHeight="1">
      <c r="B61" t="s">
        <v>25</v>
      </c>
      <c r="C61" t="s">
        <v>29</v>
      </c>
      <c r="D61" t="str">
        <f t="shared" si="5"/>
        <v>POOL PARTY - Vanilla-Dove</v>
      </c>
      <c r="E61">
        <v>1</v>
      </c>
      <c r="G61">
        <v>30</v>
      </c>
      <c r="I61">
        <v>68</v>
      </c>
      <c r="K61">
        <v>85</v>
      </c>
      <c r="M61">
        <v>37</v>
      </c>
      <c r="N61">
        <v>24</v>
      </c>
      <c r="P61" s="3">
        <f t="shared" si="4"/>
        <v>245</v>
      </c>
      <c r="Q61" s="1">
        <v>60</v>
      </c>
    </row>
    <row r="62" spans="1:17" ht="33" customHeight="1">
      <c r="P62" s="3"/>
    </row>
    <row r="63" spans="1:17" ht="33" customHeight="1">
      <c r="B63" t="s">
        <v>36</v>
      </c>
      <c r="C63" t="s">
        <v>3</v>
      </c>
      <c r="D63" t="str">
        <f>CONCATENATE(B63," - ",C63)</f>
        <v>SOPRATO - Black</v>
      </c>
      <c r="E63">
        <v>17</v>
      </c>
      <c r="G63">
        <v>59</v>
      </c>
      <c r="H63">
        <v>60</v>
      </c>
      <c r="I63">
        <v>83</v>
      </c>
      <c r="J63">
        <v>44</v>
      </c>
      <c r="K63">
        <v>60</v>
      </c>
      <c r="L63">
        <v>17</v>
      </c>
      <c r="M63">
        <v>18</v>
      </c>
      <c r="N63">
        <v>13</v>
      </c>
      <c r="P63" s="3">
        <f t="shared" si="4"/>
        <v>371</v>
      </c>
      <c r="Q63" s="1">
        <v>120</v>
      </c>
    </row>
    <row r="64" spans="1:17" ht="33" customHeight="1">
      <c r="B64" t="s">
        <v>36</v>
      </c>
      <c r="C64" t="s">
        <v>37</v>
      </c>
      <c r="D64" t="str">
        <f>CONCATENATE(B64," - ",C64)</f>
        <v>SOPRATO - Caramel</v>
      </c>
      <c r="E64">
        <v>12</v>
      </c>
      <c r="F64">
        <v>10</v>
      </c>
      <c r="G64">
        <v>67</v>
      </c>
      <c r="H64">
        <v>27</v>
      </c>
      <c r="I64">
        <v>88</v>
      </c>
      <c r="J64">
        <v>25</v>
      </c>
      <c r="K64">
        <v>68</v>
      </c>
      <c r="L64">
        <v>15</v>
      </c>
      <c r="M64">
        <v>37</v>
      </c>
      <c r="N64">
        <v>21</v>
      </c>
      <c r="P64" s="3">
        <f t="shared" si="4"/>
        <v>370</v>
      </c>
      <c r="Q64" s="1">
        <v>120</v>
      </c>
    </row>
    <row r="65" spans="1:17" ht="33" customHeight="1">
      <c r="B65" t="s">
        <v>36</v>
      </c>
      <c r="C65" t="s">
        <v>13</v>
      </c>
      <c r="D65" t="str">
        <f>CONCATENATE(B65," - ",C65)</f>
        <v>SOPRATO - Oyster</v>
      </c>
      <c r="E65">
        <v>11</v>
      </c>
      <c r="G65">
        <v>49</v>
      </c>
      <c r="H65">
        <v>49</v>
      </c>
      <c r="I65">
        <v>59</v>
      </c>
      <c r="J65">
        <v>28</v>
      </c>
      <c r="K65">
        <v>43</v>
      </c>
      <c r="L65">
        <v>19</v>
      </c>
      <c r="M65">
        <v>18</v>
      </c>
      <c r="N65">
        <v>14</v>
      </c>
      <c r="P65" s="3">
        <f t="shared" si="4"/>
        <v>290</v>
      </c>
      <c r="Q65" s="1">
        <v>120</v>
      </c>
    </row>
    <row r="66" spans="1:17" ht="33" customHeight="1">
      <c r="B66" t="s">
        <v>36</v>
      </c>
      <c r="C66" t="s">
        <v>5</v>
      </c>
      <c r="D66" t="str">
        <f>CONCATENATE(B66," - ",C66)</f>
        <v>SOPRATO - White</v>
      </c>
      <c r="G66">
        <v>36</v>
      </c>
      <c r="H66">
        <v>44</v>
      </c>
      <c r="I66">
        <v>70</v>
      </c>
      <c r="J66">
        <v>39</v>
      </c>
      <c r="K66">
        <v>66</v>
      </c>
      <c r="L66">
        <v>3</v>
      </c>
      <c r="M66">
        <v>12</v>
      </c>
      <c r="N66">
        <v>15</v>
      </c>
      <c r="P66" s="3">
        <f t="shared" si="4"/>
        <v>285</v>
      </c>
      <c r="Q66" s="1">
        <v>120</v>
      </c>
    </row>
    <row r="67" spans="1:17" ht="33" customHeight="1">
      <c r="P67" s="3"/>
    </row>
    <row r="68" spans="1:17" ht="33" customHeight="1">
      <c r="B68" t="s">
        <v>38</v>
      </c>
      <c r="C68" t="s">
        <v>3</v>
      </c>
      <c r="D68" t="str">
        <f>CONCATENATE(B68," - ",C68)</f>
        <v>SPRAY - Black</v>
      </c>
      <c r="E68">
        <v>28</v>
      </c>
      <c r="F68">
        <v>18</v>
      </c>
      <c r="G68">
        <v>79</v>
      </c>
      <c r="H68">
        <v>65</v>
      </c>
      <c r="I68">
        <v>81</v>
      </c>
      <c r="J68">
        <v>39</v>
      </c>
      <c r="K68">
        <v>50</v>
      </c>
      <c r="L68">
        <v>32</v>
      </c>
      <c r="M68">
        <v>29</v>
      </c>
      <c r="N68">
        <v>7</v>
      </c>
      <c r="P68" s="3">
        <f t="shared" si="4"/>
        <v>428</v>
      </c>
      <c r="Q68" s="1">
        <v>100</v>
      </c>
    </row>
    <row r="69" spans="1:17" ht="33" customHeight="1">
      <c r="B69" t="s">
        <v>38</v>
      </c>
      <c r="C69" t="s">
        <v>20</v>
      </c>
      <c r="D69" t="str">
        <f>CONCATENATE(B69," - ",C69)</f>
        <v>SPRAY - Blush</v>
      </c>
      <c r="E69">
        <v>24</v>
      </c>
      <c r="F69">
        <v>22</v>
      </c>
      <c r="G69">
        <v>83</v>
      </c>
      <c r="H69">
        <v>72</v>
      </c>
      <c r="I69">
        <v>125</v>
      </c>
      <c r="J69">
        <v>80</v>
      </c>
      <c r="K69">
        <v>82</v>
      </c>
      <c r="L69">
        <v>50</v>
      </c>
      <c r="M69">
        <v>48</v>
      </c>
      <c r="N69">
        <v>21</v>
      </c>
      <c r="P69" s="3">
        <f t="shared" si="4"/>
        <v>607</v>
      </c>
      <c r="Q69" s="1">
        <v>100</v>
      </c>
    </row>
    <row r="70" spans="1:17" ht="33" customHeight="1">
      <c r="B70" t="s">
        <v>38</v>
      </c>
      <c r="C70" t="s">
        <v>19</v>
      </c>
      <c r="D70" t="str">
        <f>CONCATENATE(B70," - ",C70)</f>
        <v>SPRAY - Jade</v>
      </c>
      <c r="E70">
        <v>29</v>
      </c>
      <c r="F70">
        <v>17</v>
      </c>
      <c r="G70">
        <v>85</v>
      </c>
      <c r="H70">
        <v>70</v>
      </c>
      <c r="I70">
        <v>122</v>
      </c>
      <c r="J70">
        <v>81</v>
      </c>
      <c r="K70">
        <v>72</v>
      </c>
      <c r="L70">
        <v>37</v>
      </c>
      <c r="M70">
        <v>44</v>
      </c>
      <c r="N70">
        <v>22</v>
      </c>
      <c r="P70" s="3">
        <f t="shared" si="4"/>
        <v>579</v>
      </c>
      <c r="Q70" s="1">
        <v>100</v>
      </c>
    </row>
    <row r="71" spans="1:17" ht="33" customHeight="1">
      <c r="B71" t="s">
        <v>38</v>
      </c>
      <c r="C71" t="s">
        <v>13</v>
      </c>
      <c r="D71" t="str">
        <f>CONCATENATE(B71," - ",C71)</f>
        <v>SPRAY - Oyster</v>
      </c>
      <c r="E71">
        <v>23</v>
      </c>
      <c r="F71">
        <v>16</v>
      </c>
      <c r="G71">
        <v>39</v>
      </c>
      <c r="H71">
        <v>29</v>
      </c>
      <c r="I71">
        <v>90</v>
      </c>
      <c r="J71">
        <v>25</v>
      </c>
      <c r="K71">
        <v>58</v>
      </c>
      <c r="L71">
        <v>21</v>
      </c>
      <c r="M71">
        <v>35</v>
      </c>
      <c r="N71">
        <v>22</v>
      </c>
      <c r="P71" s="3">
        <f t="shared" si="4"/>
        <v>358</v>
      </c>
      <c r="Q71" s="1">
        <v>100</v>
      </c>
    </row>
    <row r="72" spans="1:17" ht="33" customHeight="1">
      <c r="B72" t="s">
        <v>38</v>
      </c>
      <c r="C72" t="s">
        <v>39</v>
      </c>
      <c r="D72" t="str">
        <f>CONCATENATE(B72," - ",C72)</f>
        <v>SPRAY - Sandstone</v>
      </c>
      <c r="E72">
        <v>32</v>
      </c>
      <c r="F72">
        <v>32</v>
      </c>
      <c r="G72">
        <v>84</v>
      </c>
      <c r="H72">
        <v>63</v>
      </c>
      <c r="I72">
        <v>90</v>
      </c>
      <c r="J72">
        <v>52</v>
      </c>
      <c r="K72">
        <v>60</v>
      </c>
      <c r="L72">
        <v>41</v>
      </c>
      <c r="M72">
        <v>45</v>
      </c>
      <c r="N72">
        <v>29</v>
      </c>
      <c r="P72" s="3">
        <f t="shared" si="4"/>
        <v>528</v>
      </c>
      <c r="Q72" s="1">
        <v>100</v>
      </c>
    </row>
    <row r="73" spans="1:17" ht="33" customHeight="1">
      <c r="P73" s="3"/>
    </row>
    <row r="74" spans="1:17" ht="33" customHeight="1">
      <c r="B74" t="s">
        <v>30</v>
      </c>
      <c r="C74" t="s">
        <v>3</v>
      </c>
      <c r="D74" t="str">
        <f>CONCATENATE(B74," - ",C74)</f>
        <v>PRATO - Black</v>
      </c>
      <c r="E74">
        <v>44</v>
      </c>
      <c r="G74">
        <v>78</v>
      </c>
      <c r="I74">
        <v>129</v>
      </c>
      <c r="K74">
        <v>114</v>
      </c>
      <c r="M74">
        <v>48</v>
      </c>
      <c r="N74">
        <v>48</v>
      </c>
      <c r="P74" s="3">
        <f t="shared" si="4"/>
        <v>461</v>
      </c>
      <c r="Q74" s="1">
        <v>90</v>
      </c>
    </row>
    <row r="75" spans="1:17" ht="33" customHeight="1" thickBot="1">
      <c r="B75" t="s">
        <v>30</v>
      </c>
      <c r="C75" t="s">
        <v>5</v>
      </c>
      <c r="D75" t="str">
        <f>CONCATENATE(B75," - ",C75)</f>
        <v>PRATO - White</v>
      </c>
      <c r="E75">
        <v>1</v>
      </c>
      <c r="G75">
        <v>20</v>
      </c>
      <c r="I75">
        <v>55</v>
      </c>
      <c r="K75">
        <v>55</v>
      </c>
      <c r="M75">
        <v>33</v>
      </c>
      <c r="N75">
        <v>28</v>
      </c>
      <c r="P75" s="3">
        <f t="shared" si="4"/>
        <v>192</v>
      </c>
      <c r="Q75" s="1">
        <v>90</v>
      </c>
    </row>
    <row r="76" spans="1:17" ht="15.75" thickBot="1">
      <c r="P76" s="5">
        <f>SUM(P51:P75)</f>
        <v>7530</v>
      </c>
    </row>
    <row r="77" spans="1:17" ht="21" thickBot="1">
      <c r="A77" s="19" t="s">
        <v>54</v>
      </c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</row>
    <row r="78" spans="1:17" ht="15.75" thickBot="1">
      <c r="B78" s="10" t="s">
        <v>55</v>
      </c>
      <c r="P78" s="5">
        <v>299</v>
      </c>
    </row>
    <row r="80" spans="1:17" ht="15" thickBot="1"/>
    <row r="81" spans="2:16" ht="18.75" thickBot="1">
      <c r="B81" s="12" t="s">
        <v>56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7">
        <f>P78+P76+P48+P34+P22</f>
        <v>13543</v>
      </c>
    </row>
    <row r="82" spans="2:16" ht="15" thickBot="1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4"/>
    </row>
    <row r="83" spans="2:16" ht="18.75" thickBot="1">
      <c r="B83" s="12" t="s">
        <v>57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7">
        <v>2331</v>
      </c>
    </row>
    <row r="85" spans="2:16" ht="18.75" thickBot="1">
      <c r="B85" s="11" t="s">
        <v>58</v>
      </c>
      <c r="C85" s="11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5">
        <f>P83+P81</f>
        <v>15874</v>
      </c>
    </row>
    <row r="86" spans="2:16" ht="15" thickTop="1"/>
  </sheetData>
  <autoFilter ref="B1:Q76"/>
  <mergeCells count="5">
    <mergeCell ref="A77:Q77"/>
    <mergeCell ref="A2:Q2"/>
    <mergeCell ref="A23:Q23"/>
    <mergeCell ref="A35:Q35"/>
    <mergeCell ref="A49:Q49"/>
  </mergeCells>
  <phoneticPr fontId="0" type="noConversion"/>
  <pageMargins left="0.70866141732283505" right="0.70866141732283505" top="0.74803149606299202" bottom="0.74803149606299202" header="0.31496062992126" footer="0.31496062992126"/>
  <pageSetup scale="66" fitToHeight="50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9"/>
  <sheetViews>
    <sheetView zoomScale="75" zoomScaleNormal="75" workbookViewId="0">
      <pane ySplit="2" topLeftCell="A3" activePane="bottomLeft" state="frozen"/>
      <selection pane="bottomLeft" activeCell="C11" sqref="C11"/>
    </sheetView>
  </sheetViews>
  <sheetFormatPr defaultColWidth="8.75" defaultRowHeight="14.25"/>
  <cols>
    <col min="1" max="1" width="19" customWidth="1"/>
    <col min="2" max="2" width="15" bestFit="1" customWidth="1"/>
    <col min="3" max="3" width="27.25" bestFit="1" customWidth="1"/>
    <col min="4" max="4" width="40.5" hidden="1" customWidth="1"/>
    <col min="5" max="5" width="16.75" hidden="1" customWidth="1"/>
    <col min="6" max="6" width="13.25" hidden="1" customWidth="1"/>
    <col min="7" max="7" width="15.75" hidden="1" customWidth="1"/>
    <col min="8" max="8" width="18.75" hidden="1" customWidth="1"/>
    <col min="9" max="15" width="8.75" customWidth="1"/>
    <col min="16" max="16" width="15.5" style="4" customWidth="1"/>
    <col min="17" max="17" width="15.5" style="1" customWidth="1"/>
  </cols>
  <sheetData>
    <row r="1" spans="1:17" s="6" customFormat="1" ht="15.75" thickBot="1">
      <c r="A1" s="6" t="s">
        <v>49</v>
      </c>
      <c r="B1" s="6" t="s">
        <v>0</v>
      </c>
      <c r="C1" s="6" t="s">
        <v>1</v>
      </c>
      <c r="D1" s="6" t="s">
        <v>47</v>
      </c>
      <c r="E1" s="6" t="s">
        <v>62</v>
      </c>
      <c r="F1" s="6" t="s">
        <v>63</v>
      </c>
      <c r="G1" s="6" t="s">
        <v>64</v>
      </c>
      <c r="H1" s="6" t="s">
        <v>65</v>
      </c>
      <c r="I1" s="6">
        <v>6</v>
      </c>
      <c r="J1" s="6">
        <v>7</v>
      </c>
      <c r="K1" s="6">
        <v>8</v>
      </c>
      <c r="L1" s="6">
        <v>9</v>
      </c>
      <c r="M1" s="6">
        <v>10</v>
      </c>
      <c r="N1" s="6">
        <v>11</v>
      </c>
      <c r="O1" s="6">
        <v>12</v>
      </c>
      <c r="P1" s="6" t="s">
        <v>48</v>
      </c>
      <c r="Q1" s="18" t="s">
        <v>2</v>
      </c>
    </row>
    <row r="2" spans="1:17" ht="21" thickBot="1">
      <c r="A2" s="19" t="s">
        <v>66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43.9" customHeight="1">
      <c r="B3" t="s">
        <v>67</v>
      </c>
      <c r="C3" t="s">
        <v>68</v>
      </c>
      <c r="D3" t="str">
        <f>CONCATENATE(B3," - ",C3)</f>
        <v>CABIN - Charcoal</v>
      </c>
      <c r="E3" t="s">
        <v>69</v>
      </c>
      <c r="F3" t="str">
        <f>E3</f>
        <v>1 - Winter</v>
      </c>
      <c r="G3" t="s">
        <v>70</v>
      </c>
      <c r="H3" t="s">
        <v>71</v>
      </c>
      <c r="I3">
        <v>1</v>
      </c>
      <c r="P3" s="3">
        <f>SUM(I3:O3)</f>
        <v>1</v>
      </c>
      <c r="Q3" s="1">
        <v>120</v>
      </c>
    </row>
    <row r="4" spans="1:17" ht="53.65" customHeight="1">
      <c r="B4" t="s">
        <v>72</v>
      </c>
      <c r="C4" t="s">
        <v>73</v>
      </c>
      <c r="D4" t="str">
        <f>CONCATENATE(B4," - ",C4)</f>
        <v>CABIN-B - Charcoal/Gold</v>
      </c>
      <c r="E4" t="s">
        <v>69</v>
      </c>
      <c r="F4" t="str">
        <f>E4</f>
        <v>1 - Winter</v>
      </c>
      <c r="G4" t="s">
        <v>74</v>
      </c>
      <c r="H4" t="s">
        <v>71</v>
      </c>
      <c r="I4">
        <v>1</v>
      </c>
      <c r="P4" s="3">
        <f t="shared" ref="P4:P18" si="0">SUM(I4:O4)</f>
        <v>1</v>
      </c>
      <c r="Q4" s="1">
        <v>120</v>
      </c>
    </row>
    <row r="5" spans="1:17" ht="56.65" customHeight="1">
      <c r="B5" t="s">
        <v>75</v>
      </c>
      <c r="C5" t="s">
        <v>12</v>
      </c>
      <c r="D5" t="str">
        <f>CONCATENATE(B5," - ",C5)</f>
        <v>CABIN-W - Black/White</v>
      </c>
      <c r="E5" t="s">
        <v>69</v>
      </c>
      <c r="F5" t="str">
        <f>E5</f>
        <v>1 - Winter</v>
      </c>
      <c r="G5" t="s">
        <v>74</v>
      </c>
      <c r="H5" t="s">
        <v>71</v>
      </c>
      <c r="P5" s="3">
        <f t="shared" si="0"/>
        <v>0</v>
      </c>
      <c r="Q5" s="1">
        <v>120</v>
      </c>
    </row>
    <row r="6" spans="1:17" ht="58.15" customHeight="1">
      <c r="B6" t="s">
        <v>76</v>
      </c>
      <c r="C6" t="s">
        <v>77</v>
      </c>
      <c r="M6">
        <v>2</v>
      </c>
      <c r="P6" s="3">
        <f t="shared" si="0"/>
        <v>2</v>
      </c>
    </row>
    <row r="7" spans="1:17" ht="49.15" customHeight="1">
      <c r="B7" t="s">
        <v>78</v>
      </c>
      <c r="C7" t="s">
        <v>3</v>
      </c>
      <c r="D7" t="str">
        <f t="shared" ref="D7:D16" si="1">CONCATENATE(B7," - ",C7)</f>
        <v>COZY - Black</v>
      </c>
      <c r="E7" t="s">
        <v>69</v>
      </c>
      <c r="F7" t="str">
        <f>E7</f>
        <v>1 - Winter</v>
      </c>
      <c r="G7" t="s">
        <v>79</v>
      </c>
      <c r="H7" t="s">
        <v>71</v>
      </c>
      <c r="I7">
        <v>0</v>
      </c>
      <c r="J7">
        <v>8</v>
      </c>
      <c r="K7">
        <v>23</v>
      </c>
      <c r="L7">
        <v>17</v>
      </c>
      <c r="M7">
        <v>9</v>
      </c>
      <c r="N7">
        <v>7</v>
      </c>
      <c r="P7" s="3">
        <f t="shared" si="0"/>
        <v>64</v>
      </c>
      <c r="Q7" s="1">
        <v>120</v>
      </c>
    </row>
    <row r="8" spans="1:17" ht="39" customHeight="1">
      <c r="B8" t="s">
        <v>78</v>
      </c>
      <c r="C8" t="s">
        <v>80</v>
      </c>
      <c r="D8" t="str">
        <f t="shared" si="1"/>
        <v>COZY - Black/Taupe</v>
      </c>
      <c r="E8" t="s">
        <v>69</v>
      </c>
      <c r="F8" t="str">
        <f>E8</f>
        <v>1 - Winter</v>
      </c>
      <c r="G8" t="s">
        <v>79</v>
      </c>
      <c r="H8" t="s">
        <v>71</v>
      </c>
      <c r="I8">
        <v>32</v>
      </c>
      <c r="J8">
        <v>60</v>
      </c>
      <c r="K8">
        <v>90</v>
      </c>
      <c r="L8">
        <v>73</v>
      </c>
      <c r="M8">
        <v>48</v>
      </c>
      <c r="N8">
        <v>14</v>
      </c>
      <c r="P8" s="3">
        <f t="shared" si="0"/>
        <v>317</v>
      </c>
      <c r="Q8" s="1">
        <v>120</v>
      </c>
    </row>
    <row r="9" spans="1:17" ht="51" customHeight="1">
      <c r="B9" t="s">
        <v>78</v>
      </c>
      <c r="C9" t="s">
        <v>81</v>
      </c>
      <c r="D9" t="str">
        <f t="shared" si="1"/>
        <v>COZY - Dk Olive/taupe</v>
      </c>
      <c r="I9">
        <v>5</v>
      </c>
      <c r="J9">
        <v>0</v>
      </c>
      <c r="K9">
        <v>0</v>
      </c>
      <c r="L9">
        <v>13</v>
      </c>
      <c r="M9">
        <v>3</v>
      </c>
      <c r="N9">
        <v>1</v>
      </c>
      <c r="P9" s="3"/>
    </row>
    <row r="10" spans="1:17" ht="38.65" customHeight="1">
      <c r="B10" t="s">
        <v>82</v>
      </c>
      <c r="C10" t="s">
        <v>3</v>
      </c>
      <c r="D10" t="str">
        <f t="shared" si="1"/>
        <v>CAMDEN - Black</v>
      </c>
      <c r="I10">
        <v>31</v>
      </c>
      <c r="J10">
        <v>41</v>
      </c>
      <c r="L10">
        <v>1</v>
      </c>
      <c r="P10" s="3">
        <f t="shared" si="0"/>
        <v>73</v>
      </c>
    </row>
    <row r="11" spans="1:17" ht="43.15" customHeight="1">
      <c r="B11" t="s">
        <v>83</v>
      </c>
      <c r="C11" t="s">
        <v>3</v>
      </c>
      <c r="D11" t="str">
        <f t="shared" si="1"/>
        <v>CREEK - Black</v>
      </c>
      <c r="E11" t="s">
        <v>69</v>
      </c>
      <c r="F11" t="str">
        <f>E11</f>
        <v>1 - Winter</v>
      </c>
      <c r="G11" t="s">
        <v>79</v>
      </c>
      <c r="H11" t="s">
        <v>71</v>
      </c>
      <c r="I11">
        <v>4</v>
      </c>
      <c r="J11">
        <v>6</v>
      </c>
      <c r="K11">
        <v>7</v>
      </c>
      <c r="L11">
        <v>7</v>
      </c>
      <c r="M11">
        <v>5</v>
      </c>
      <c r="N11">
        <v>3</v>
      </c>
      <c r="P11" s="3">
        <f t="shared" si="0"/>
        <v>32</v>
      </c>
      <c r="Q11" s="1">
        <v>120</v>
      </c>
    </row>
    <row r="12" spans="1:17" ht="49.9" customHeight="1">
      <c r="B12" t="s">
        <v>83</v>
      </c>
      <c r="C12" t="s">
        <v>84</v>
      </c>
      <c r="D12" t="str">
        <f t="shared" si="1"/>
        <v>CREEK - Red Check Plaid</v>
      </c>
      <c r="E12" t="s">
        <v>69</v>
      </c>
      <c r="F12" t="str">
        <f>E12</f>
        <v>1 - Winter</v>
      </c>
      <c r="G12" t="s">
        <v>74</v>
      </c>
      <c r="H12" t="s">
        <v>71</v>
      </c>
      <c r="I12">
        <v>42</v>
      </c>
      <c r="J12">
        <v>117</v>
      </c>
      <c r="K12">
        <v>0</v>
      </c>
      <c r="L12">
        <v>1</v>
      </c>
      <c r="P12" s="3">
        <f t="shared" si="0"/>
        <v>160</v>
      </c>
      <c r="Q12" s="1">
        <v>120</v>
      </c>
    </row>
    <row r="13" spans="1:17" ht="55.15" customHeight="1">
      <c r="B13" t="s">
        <v>85</v>
      </c>
      <c r="C13" t="s">
        <v>86</v>
      </c>
      <c r="D13" t="str">
        <f t="shared" si="1"/>
        <v>CREEK  - ASST</v>
      </c>
      <c r="I13">
        <v>28</v>
      </c>
      <c r="J13">
        <v>8</v>
      </c>
      <c r="K13">
        <v>4</v>
      </c>
      <c r="L13">
        <v>4</v>
      </c>
      <c r="M13">
        <v>2</v>
      </c>
      <c r="P13" s="3">
        <f t="shared" si="0"/>
        <v>46</v>
      </c>
    </row>
    <row r="14" spans="1:17" ht="38.65" customHeight="1">
      <c r="B14" t="s">
        <v>87</v>
      </c>
      <c r="C14" t="s">
        <v>3</v>
      </c>
      <c r="D14" t="str">
        <f t="shared" si="1"/>
        <v>CREEK QUILT - Black</v>
      </c>
      <c r="E14" t="s">
        <v>69</v>
      </c>
      <c r="F14" t="str">
        <f>E14</f>
        <v>1 - Winter</v>
      </c>
      <c r="G14" t="s">
        <v>79</v>
      </c>
      <c r="H14" t="s">
        <v>71</v>
      </c>
      <c r="I14">
        <v>109</v>
      </c>
      <c r="J14">
        <v>221</v>
      </c>
      <c r="K14">
        <v>157</v>
      </c>
      <c r="L14">
        <v>168</v>
      </c>
      <c r="M14">
        <v>25</v>
      </c>
      <c r="N14">
        <v>28</v>
      </c>
      <c r="P14" s="3">
        <f t="shared" si="0"/>
        <v>708</v>
      </c>
      <c r="Q14" s="1">
        <v>120</v>
      </c>
    </row>
    <row r="15" spans="1:17" ht="41.65" customHeight="1">
      <c r="B15" t="s">
        <v>88</v>
      </c>
      <c r="C15" t="s">
        <v>89</v>
      </c>
      <c r="D15" t="str">
        <f t="shared" si="1"/>
        <v>CARLISLE - asst</v>
      </c>
      <c r="K15">
        <v>1</v>
      </c>
      <c r="L15">
        <v>1</v>
      </c>
      <c r="M15">
        <v>2</v>
      </c>
      <c r="P15" s="3">
        <f t="shared" si="0"/>
        <v>4</v>
      </c>
    </row>
    <row r="16" spans="1:17" ht="66.599999999999994" customHeight="1">
      <c r="B16" t="s">
        <v>90</v>
      </c>
      <c r="C16" t="s">
        <v>13</v>
      </c>
      <c r="D16" t="str">
        <f t="shared" si="1"/>
        <v>FAXE - Oyster</v>
      </c>
      <c r="E16" t="s">
        <v>69</v>
      </c>
      <c r="F16" t="str">
        <f>E16</f>
        <v>1 - Winter</v>
      </c>
      <c r="G16" t="s">
        <v>79</v>
      </c>
      <c r="H16" t="s">
        <v>71</v>
      </c>
      <c r="P16" s="3">
        <f t="shared" si="0"/>
        <v>0</v>
      </c>
      <c r="Q16" s="1">
        <v>130</v>
      </c>
    </row>
    <row r="17" spans="2:17" ht="45" customHeight="1">
      <c r="B17" t="s">
        <v>91</v>
      </c>
      <c r="I17">
        <v>1</v>
      </c>
      <c r="J17">
        <v>2</v>
      </c>
      <c r="K17">
        <v>2</v>
      </c>
      <c r="L17">
        <v>2</v>
      </c>
      <c r="M17">
        <v>1</v>
      </c>
      <c r="P17" s="3">
        <f t="shared" si="0"/>
        <v>8</v>
      </c>
    </row>
    <row r="18" spans="2:17" ht="76.900000000000006" customHeight="1" thickBot="1">
      <c r="B18" t="s">
        <v>92</v>
      </c>
      <c r="C18" t="s">
        <v>3</v>
      </c>
      <c r="D18" t="str">
        <f>CONCATENATE(B18," - ",C18)</f>
        <v>FLORO - Black</v>
      </c>
      <c r="E18" t="s">
        <v>69</v>
      </c>
      <c r="F18" t="str">
        <f>E18</f>
        <v>1 - Winter</v>
      </c>
      <c r="G18" t="s">
        <v>79</v>
      </c>
      <c r="H18" t="s">
        <v>71</v>
      </c>
      <c r="I18">
        <v>72</v>
      </c>
      <c r="J18">
        <v>124</v>
      </c>
      <c r="K18">
        <v>231</v>
      </c>
      <c r="L18">
        <v>236</v>
      </c>
      <c r="M18">
        <v>168</v>
      </c>
      <c r="N18">
        <v>84</v>
      </c>
      <c r="P18" s="3">
        <f t="shared" si="0"/>
        <v>915</v>
      </c>
      <c r="Q18" s="1">
        <v>120</v>
      </c>
    </row>
    <row r="19" spans="2:17" ht="15.75" thickBot="1">
      <c r="P19" s="5">
        <f>SUM(P3:P18)</f>
        <v>2331</v>
      </c>
    </row>
  </sheetData>
  <mergeCells count="1">
    <mergeCell ref="A2:Q2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COUGAR</vt:lpstr>
      <vt:lpstr>STORM</vt:lpstr>
      <vt:lpstr>COUGAR!Print_Titles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2024-09-06T19:16:26Z</cp:lastPrinted>
  <dcterms:created xsi:type="dcterms:W3CDTF">2024-08-07T17:00:39Z</dcterms:created>
  <dcterms:modified xsi:type="dcterms:W3CDTF">2024-09-12T09:37:05Z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8ba3d48-8576-491a-b4d5-b93179c855d8_Enabled">
    <vt:lpwstr>true</vt:lpwstr>
  </property>
  <property fmtid="{D5CDD505-2E9C-101B-9397-08002B2CF9AE}" pid="3" name="MSIP_Label_38ba3d48-8576-491a-b4d5-b93179c855d8_SetDate">
    <vt:lpwstr>2024-09-04T18:46:50Z</vt:lpwstr>
  </property>
  <property fmtid="{D5CDD505-2E9C-101B-9397-08002B2CF9AE}" pid="4" name="MSIP_Label_38ba3d48-8576-491a-b4d5-b93179c855d8_Method">
    <vt:lpwstr>Standard</vt:lpwstr>
  </property>
  <property fmtid="{D5CDD505-2E9C-101B-9397-08002B2CF9AE}" pid="5" name="MSIP_Label_38ba3d48-8576-491a-b4d5-b93179c855d8_Name">
    <vt:lpwstr>Internal</vt:lpwstr>
  </property>
  <property fmtid="{D5CDD505-2E9C-101B-9397-08002B2CF9AE}" pid="6" name="MSIP_Label_38ba3d48-8576-491a-b4d5-b93179c855d8_SiteId">
    <vt:lpwstr>bd6704ff-1437-477c-9ac9-c30d6f5133c5</vt:lpwstr>
  </property>
  <property fmtid="{D5CDD505-2E9C-101B-9397-08002B2CF9AE}" pid="7" name="MSIP_Label_38ba3d48-8576-491a-b4d5-b93179c855d8_ActionId">
    <vt:lpwstr>1168bf9b-5541-4d90-82a4-2d0d8427a0d1</vt:lpwstr>
  </property>
  <property fmtid="{D5CDD505-2E9C-101B-9397-08002B2CF9AE}" pid="8" name="MSIP_Label_38ba3d48-8576-491a-b4d5-b93179c855d8_ContentBits">
    <vt:lpwstr>0</vt:lpwstr>
  </property>
  <property fmtid="{D5CDD505-2E9C-101B-9397-08002B2CF9AE}" pid="9" name="_NewReviewCycle">
    <vt:lpwstr/>
  </property>
</Properties>
</file>